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240" windowWidth="19440" windowHeight="783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I314" i="2" l="1"/>
  <c r="H310" i="2"/>
  <c r="I310" i="2" s="1"/>
  <c r="G310" i="2"/>
  <c r="I309" i="2"/>
  <c r="H305" i="2"/>
  <c r="I305" i="2" s="1"/>
  <c r="G305" i="2"/>
  <c r="H304" i="2"/>
  <c r="G304" i="2"/>
  <c r="I304" i="2" s="1"/>
  <c r="H303" i="2"/>
  <c r="G303" i="2"/>
  <c r="H302" i="2"/>
  <c r="G302" i="2"/>
  <c r="H301" i="2"/>
  <c r="G301" i="2"/>
  <c r="G300" i="2"/>
  <c r="I299" i="2"/>
  <c r="H295" i="2"/>
  <c r="I295" i="2" s="1"/>
  <c r="G295" i="2"/>
  <c r="I294" i="2"/>
  <c r="H294" i="2"/>
  <c r="G294" i="2"/>
  <c r="H293" i="2"/>
  <c r="G293" i="2"/>
  <c r="H292" i="2"/>
  <c r="G292" i="2"/>
  <c r="H291" i="2"/>
  <c r="G291" i="2"/>
  <c r="H290" i="2"/>
  <c r="I290" i="2" s="1"/>
  <c r="G290" i="2"/>
  <c r="I289" i="2"/>
  <c r="H285" i="2"/>
  <c r="I285" i="2" s="1"/>
  <c r="G285" i="2"/>
  <c r="H284" i="2"/>
  <c r="G284" i="2"/>
  <c r="I284" i="2" s="1"/>
  <c r="H283" i="2"/>
  <c r="G283" i="2"/>
  <c r="H282" i="2"/>
  <c r="G282" i="2"/>
  <c r="H281" i="2"/>
  <c r="G281" i="2"/>
  <c r="H280" i="2"/>
  <c r="I280" i="2" s="1"/>
  <c r="G280" i="2"/>
  <c r="I279" i="2"/>
  <c r="H275" i="2"/>
  <c r="I275" i="2" s="1"/>
  <c r="G275" i="2"/>
  <c r="H274" i="2"/>
  <c r="G274" i="2"/>
  <c r="G234" i="2" s="1"/>
  <c r="H273" i="2"/>
  <c r="G273" i="2"/>
  <c r="G233" i="2" s="1"/>
  <c r="H272" i="2"/>
  <c r="G272" i="2"/>
  <c r="G232" i="2" s="1"/>
  <c r="H271" i="2"/>
  <c r="G271" i="2"/>
  <c r="G231" i="2" s="1"/>
  <c r="H270" i="2"/>
  <c r="I270" i="2" s="1"/>
  <c r="G270" i="2"/>
  <c r="G265" i="2"/>
  <c r="H260" i="2"/>
  <c r="G260" i="2"/>
  <c r="H255" i="2"/>
  <c r="G255" i="2"/>
  <c r="H250" i="2"/>
  <c r="G250" i="2"/>
  <c r="I249" i="2"/>
  <c r="H245" i="2"/>
  <c r="G245" i="2"/>
  <c r="I245" i="2" s="1"/>
  <c r="I244" i="2"/>
  <c r="H240" i="2"/>
  <c r="G240" i="2"/>
  <c r="I240" i="2" s="1"/>
  <c r="H239" i="2"/>
  <c r="I239" i="2" s="1"/>
  <c r="G239" i="2"/>
  <c r="H238" i="2"/>
  <c r="G238" i="2"/>
  <c r="H237" i="2"/>
  <c r="G237" i="2"/>
  <c r="H236" i="2"/>
  <c r="G236" i="2"/>
  <c r="H235" i="2"/>
  <c r="G235" i="2"/>
  <c r="I235" i="2" s="1"/>
  <c r="H234" i="2"/>
  <c r="I234" i="2" s="1"/>
  <c r="H233" i="2"/>
  <c r="H232" i="2"/>
  <c r="H231" i="2"/>
  <c r="G230" i="2"/>
  <c r="I624" i="2"/>
  <c r="H620" i="2"/>
  <c r="I620" i="2" s="1"/>
  <c r="G620" i="2"/>
  <c r="I619" i="2"/>
  <c r="H615" i="2"/>
  <c r="I615" i="2" s="1"/>
  <c r="G615" i="2"/>
  <c r="H614" i="2"/>
  <c r="G614" i="2"/>
  <c r="I614" i="2" s="1"/>
  <c r="H613" i="2"/>
  <c r="G613" i="2"/>
  <c r="G608" i="2" s="1"/>
  <c r="H612" i="2"/>
  <c r="G612" i="2"/>
  <c r="H611" i="2"/>
  <c r="G611" i="2"/>
  <c r="H610" i="2"/>
  <c r="I610" i="2" s="1"/>
  <c r="G610" i="2"/>
  <c r="H609" i="2"/>
  <c r="G609" i="2"/>
  <c r="I609" i="2" s="1"/>
  <c r="H608" i="2"/>
  <c r="H607" i="2"/>
  <c r="G607" i="2"/>
  <c r="H606" i="2"/>
  <c r="G606" i="2"/>
  <c r="H605" i="2"/>
  <c r="I605" i="2" s="1"/>
  <c r="G605" i="2"/>
  <c r="I274" i="2" l="1"/>
  <c r="H300" i="2"/>
  <c r="I300" i="2" s="1"/>
  <c r="H230" i="2"/>
  <c r="I230" i="2" s="1"/>
  <c r="I549" i="2" l="1"/>
  <c r="H185" i="2" l="1"/>
  <c r="H180" i="2"/>
  <c r="H175" i="2"/>
  <c r="H174" i="2"/>
  <c r="I179" i="2"/>
  <c r="I184" i="2"/>
  <c r="I187" i="2"/>
  <c r="I191" i="2"/>
  <c r="I204" i="2"/>
  <c r="I209" i="2"/>
  <c r="I214" i="2"/>
  <c r="I219" i="2"/>
  <c r="I229" i="2"/>
  <c r="H225" i="2"/>
  <c r="G221" i="2"/>
  <c r="H221" i="2"/>
  <c r="G222" i="2"/>
  <c r="H222" i="2"/>
  <c r="G223" i="2"/>
  <c r="H223" i="2"/>
  <c r="G224" i="2"/>
  <c r="I224" i="2" s="1"/>
  <c r="H224" i="2"/>
  <c r="H220" i="2"/>
  <c r="G225" i="2"/>
  <c r="G220" i="2" s="1"/>
  <c r="G196" i="2"/>
  <c r="H196" i="2"/>
  <c r="G197" i="2"/>
  <c r="H197" i="2"/>
  <c r="G198" i="2"/>
  <c r="H198" i="2"/>
  <c r="G199" i="2"/>
  <c r="H199" i="2"/>
  <c r="H169" i="2" s="1"/>
  <c r="H215" i="2"/>
  <c r="G215" i="2"/>
  <c r="H210" i="2"/>
  <c r="I210" i="2" s="1"/>
  <c r="G210" i="2"/>
  <c r="H205" i="2"/>
  <c r="H200" i="2"/>
  <c r="G205" i="2"/>
  <c r="G200" i="2"/>
  <c r="G171" i="2"/>
  <c r="G166" i="2" s="1"/>
  <c r="H171" i="2"/>
  <c r="G172" i="2"/>
  <c r="G167" i="2" s="1"/>
  <c r="H172" i="2"/>
  <c r="H167" i="2" s="1"/>
  <c r="G173" i="2"/>
  <c r="G168" i="2" s="1"/>
  <c r="H173" i="2"/>
  <c r="H168" i="2" s="1"/>
  <c r="G174" i="2"/>
  <c r="G169" i="2" s="1"/>
  <c r="G185" i="2"/>
  <c r="H190" i="2"/>
  <c r="I190" i="2" s="1"/>
  <c r="G190" i="2"/>
  <c r="G175" i="2"/>
  <c r="I175" i="2" s="1"/>
  <c r="G180" i="2"/>
  <c r="I215" i="2" l="1"/>
  <c r="I205" i="2"/>
  <c r="I185" i="2"/>
  <c r="I171" i="2"/>
  <c r="H195" i="2"/>
  <c r="I225" i="2"/>
  <c r="I180" i="2"/>
  <c r="I167" i="2"/>
  <c r="I220" i="2"/>
  <c r="I199" i="2"/>
  <c r="I172" i="2"/>
  <c r="H166" i="2"/>
  <c r="I166" i="2" s="1"/>
  <c r="I174" i="2"/>
  <c r="G170" i="2"/>
  <c r="H170" i="2"/>
  <c r="I200" i="2"/>
  <c r="H165" i="2"/>
  <c r="I169" i="2"/>
  <c r="G195" i="2"/>
  <c r="I195" i="2" s="1"/>
  <c r="H135" i="2"/>
  <c r="G135" i="2"/>
  <c r="H125" i="2"/>
  <c r="I78" i="2"/>
  <c r="I79" i="2"/>
  <c r="I84" i="2"/>
  <c r="I88" i="2"/>
  <c r="I89" i="2"/>
  <c r="I94" i="2"/>
  <c r="I103" i="2"/>
  <c r="I104" i="2"/>
  <c r="I108" i="2"/>
  <c r="I109" i="2"/>
  <c r="I118" i="2"/>
  <c r="I119" i="2"/>
  <c r="I124" i="2"/>
  <c r="I134" i="2"/>
  <c r="I139" i="2"/>
  <c r="I135" i="2" l="1"/>
  <c r="I170" i="2"/>
  <c r="G165" i="2"/>
  <c r="I165" i="2" s="1"/>
  <c r="I562" i="2"/>
  <c r="I567" i="2"/>
  <c r="I572" i="2"/>
  <c r="I557" i="2"/>
  <c r="G591" i="2"/>
  <c r="H591" i="2"/>
  <c r="G592" i="2"/>
  <c r="H592" i="2"/>
  <c r="G593" i="2"/>
  <c r="H593" i="2"/>
  <c r="G594" i="2"/>
  <c r="H594" i="2"/>
  <c r="G576" i="2"/>
  <c r="H576" i="2"/>
  <c r="G577" i="2"/>
  <c r="H577" i="2"/>
  <c r="G578" i="2"/>
  <c r="H578" i="2"/>
  <c r="G579" i="2"/>
  <c r="H579" i="2"/>
  <c r="G551" i="2"/>
  <c r="H551" i="2"/>
  <c r="G552" i="2"/>
  <c r="H552" i="2"/>
  <c r="G553" i="2"/>
  <c r="H553" i="2"/>
  <c r="G554" i="2"/>
  <c r="H554" i="2"/>
  <c r="G531" i="2"/>
  <c r="G526" i="2" s="1"/>
  <c r="H531" i="2"/>
  <c r="H526" i="2" s="1"/>
  <c r="G532" i="2"/>
  <c r="H532" i="2"/>
  <c r="G533" i="2"/>
  <c r="G528" i="2" s="1"/>
  <c r="H533" i="2"/>
  <c r="H528" i="2" s="1"/>
  <c r="G534" i="2"/>
  <c r="H534" i="2"/>
  <c r="I604" i="2"/>
  <c r="H600" i="2"/>
  <c r="G600" i="2"/>
  <c r="I600" i="2" s="1"/>
  <c r="I599" i="2"/>
  <c r="H595" i="2"/>
  <c r="G595" i="2"/>
  <c r="I594" i="2"/>
  <c r="H585" i="2"/>
  <c r="G585" i="2"/>
  <c r="I584" i="2"/>
  <c r="H580" i="2"/>
  <c r="G580" i="2"/>
  <c r="G631" i="2"/>
  <c r="H631" i="2"/>
  <c r="G632" i="2"/>
  <c r="H632" i="2"/>
  <c r="G633" i="2"/>
  <c r="H633" i="2"/>
  <c r="G634" i="2"/>
  <c r="H634" i="2"/>
  <c r="I634" i="2" s="1"/>
  <c r="G635" i="2"/>
  <c r="H635" i="2"/>
  <c r="I635" i="2" s="1"/>
  <c r="I639" i="2"/>
  <c r="H570" i="2"/>
  <c r="G570" i="2"/>
  <c r="H565" i="2"/>
  <c r="G565" i="2"/>
  <c r="H560" i="2"/>
  <c r="G560" i="2"/>
  <c r="H575" i="2" l="1"/>
  <c r="I595" i="2"/>
  <c r="G630" i="2"/>
  <c r="G527" i="2"/>
  <c r="H590" i="2"/>
  <c r="H527" i="2"/>
  <c r="I579" i="2"/>
  <c r="I552" i="2"/>
  <c r="H529" i="2"/>
  <c r="I560" i="2"/>
  <c r="I570" i="2"/>
  <c r="I565" i="2"/>
  <c r="G590" i="2"/>
  <c r="I590" i="2" s="1"/>
  <c r="G575" i="2"/>
  <c r="I580" i="2"/>
  <c r="G529" i="2"/>
  <c r="I575" i="2"/>
  <c r="H630" i="2"/>
  <c r="I630" i="2" s="1"/>
  <c r="H555" i="2"/>
  <c r="H550" i="2" s="1"/>
  <c r="G555" i="2"/>
  <c r="G550" i="2" s="1"/>
  <c r="H545" i="2"/>
  <c r="G545" i="2"/>
  <c r="I544" i="2"/>
  <c r="H540" i="2"/>
  <c r="G540" i="2"/>
  <c r="I539" i="2"/>
  <c r="H535" i="2"/>
  <c r="G535" i="2"/>
  <c r="G640" i="2"/>
  <c r="H640" i="2"/>
  <c r="I644" i="2"/>
  <c r="G645" i="2"/>
  <c r="H645" i="2"/>
  <c r="G651" i="2"/>
  <c r="H651" i="2"/>
  <c r="G652" i="2"/>
  <c r="H652" i="2"/>
  <c r="G653" i="2"/>
  <c r="H653" i="2"/>
  <c r="G654" i="2"/>
  <c r="H654" i="2"/>
  <c r="G655" i="2"/>
  <c r="H655" i="2"/>
  <c r="I655" i="2" s="1"/>
  <c r="I659" i="2"/>
  <c r="G660" i="2"/>
  <c r="H660" i="2"/>
  <c r="I660" i="2"/>
  <c r="I664" i="2"/>
  <c r="H530" i="2" l="1"/>
  <c r="I545" i="2"/>
  <c r="G650" i="2"/>
  <c r="I640" i="2"/>
  <c r="H525" i="2"/>
  <c r="I550" i="2"/>
  <c r="I535" i="2"/>
  <c r="I555" i="2"/>
  <c r="G530" i="2"/>
  <c r="G525" i="2" s="1"/>
  <c r="I529" i="2"/>
  <c r="I654" i="2"/>
  <c r="H650" i="2"/>
  <c r="I650" i="2" s="1"/>
  <c r="I534" i="2"/>
  <c r="I540" i="2"/>
  <c r="G16" i="2"/>
  <c r="H16" i="2"/>
  <c r="G17" i="2"/>
  <c r="H17" i="2"/>
  <c r="G18" i="2"/>
  <c r="H18" i="2"/>
  <c r="G19" i="2"/>
  <c r="H19" i="2"/>
  <c r="I19" i="2" s="1"/>
  <c r="H20" i="2"/>
  <c r="G20" i="2"/>
  <c r="H25" i="2"/>
  <c r="G25" i="2"/>
  <c r="I24" i="2"/>
  <c r="I29" i="2"/>
  <c r="H30" i="2"/>
  <c r="G30" i="2"/>
  <c r="I49" i="2"/>
  <c r="I39" i="2"/>
  <c r="H35" i="2"/>
  <c r="G35" i="2"/>
  <c r="G41" i="2"/>
  <c r="H41" i="2"/>
  <c r="G42" i="2"/>
  <c r="H42" i="2"/>
  <c r="G43" i="2"/>
  <c r="H43" i="2"/>
  <c r="G44" i="2"/>
  <c r="H44" i="2"/>
  <c r="H45" i="2"/>
  <c r="H40" i="2" s="1"/>
  <c r="G45" i="2"/>
  <c r="G40" i="2" s="1"/>
  <c r="I25" i="2" l="1"/>
  <c r="H13" i="2"/>
  <c r="H12" i="2"/>
  <c r="H11" i="2"/>
  <c r="H15" i="2"/>
  <c r="G13" i="2"/>
  <c r="G12" i="2"/>
  <c r="G11" i="2"/>
  <c r="I40" i="2"/>
  <c r="I45" i="2"/>
  <c r="H14" i="2"/>
  <c r="G15" i="2"/>
  <c r="G10" i="2" s="1"/>
  <c r="I44" i="2"/>
  <c r="G14" i="2"/>
  <c r="I530" i="2"/>
  <c r="I525" i="2"/>
  <c r="H10" i="2"/>
  <c r="I10" i="2" s="1"/>
  <c r="I35" i="2"/>
  <c r="I15" i="2"/>
  <c r="I20" i="2"/>
  <c r="H335" i="2"/>
  <c r="G342" i="2"/>
  <c r="H342" i="2"/>
  <c r="G343" i="2"/>
  <c r="H343" i="2"/>
  <c r="G344" i="2"/>
  <c r="H344" i="2"/>
  <c r="H341" i="2"/>
  <c r="G341" i="2"/>
  <c r="G340" i="2"/>
  <c r="G321" i="2"/>
  <c r="H321" i="2"/>
  <c r="G322" i="2"/>
  <c r="H322" i="2"/>
  <c r="H317" i="2" s="1"/>
  <c r="G323" i="2"/>
  <c r="H323" i="2"/>
  <c r="G324" i="2"/>
  <c r="H324" i="2"/>
  <c r="I339" i="2"/>
  <c r="G335" i="2"/>
  <c r="I334" i="2"/>
  <c r="H330" i="2"/>
  <c r="G330" i="2"/>
  <c r="I354" i="2"/>
  <c r="H350" i="2"/>
  <c r="G350" i="2"/>
  <c r="I349" i="2"/>
  <c r="H345" i="2"/>
  <c r="G345" i="2"/>
  <c r="H340" i="2"/>
  <c r="I329" i="2"/>
  <c r="H325" i="2"/>
  <c r="G325" i="2"/>
  <c r="I14" i="2" l="1"/>
  <c r="I330" i="2"/>
  <c r="H320" i="2"/>
  <c r="G320" i="2"/>
  <c r="I335" i="2"/>
  <c r="I324" i="2"/>
  <c r="I344" i="2"/>
  <c r="I350" i="2"/>
  <c r="G319" i="2"/>
  <c r="I345" i="2"/>
  <c r="I340" i="2"/>
  <c r="I325" i="2"/>
  <c r="G317" i="2"/>
  <c r="H319" i="2"/>
  <c r="I320" i="2" l="1"/>
  <c r="G315" i="2"/>
  <c r="I319" i="2"/>
  <c r="H315" i="2"/>
  <c r="I402" i="2"/>
  <c r="I454" i="2"/>
  <c r="H450" i="2"/>
  <c r="G450" i="2"/>
  <c r="I449" i="2"/>
  <c r="H445" i="2"/>
  <c r="G445" i="2"/>
  <c r="I444" i="2"/>
  <c r="H440" i="2"/>
  <c r="G440" i="2"/>
  <c r="I439" i="2"/>
  <c r="I434" i="2"/>
  <c r="H429" i="2"/>
  <c r="G429" i="2"/>
  <c r="I424" i="2"/>
  <c r="H420" i="2"/>
  <c r="G420" i="2"/>
  <c r="I419" i="2"/>
  <c r="H415" i="2"/>
  <c r="G415" i="2"/>
  <c r="H414" i="2"/>
  <c r="I414" i="2" s="1"/>
  <c r="G410" i="2"/>
  <c r="H405" i="2"/>
  <c r="G405" i="2"/>
  <c r="I404" i="2"/>
  <c r="H400" i="2"/>
  <c r="G400" i="2"/>
  <c r="I399" i="2"/>
  <c r="I397" i="2"/>
  <c r="H395" i="2"/>
  <c r="G395" i="2"/>
  <c r="I394" i="2"/>
  <c r="I392" i="2"/>
  <c r="I391" i="2"/>
  <c r="H390" i="2"/>
  <c r="G390" i="2"/>
  <c r="I389" i="2"/>
  <c r="H385" i="2"/>
  <c r="G385" i="2"/>
  <c r="I384" i="2"/>
  <c r="H380" i="2"/>
  <c r="G380" i="2"/>
  <c r="H379" i="2"/>
  <c r="I379" i="2" s="1"/>
  <c r="G375" i="2"/>
  <c r="H374" i="2"/>
  <c r="I374" i="2" s="1"/>
  <c r="H372" i="2"/>
  <c r="I372" i="2" s="1"/>
  <c r="G370" i="2"/>
  <c r="H369" i="2"/>
  <c r="I369" i="2" s="1"/>
  <c r="H367" i="2"/>
  <c r="I367" i="2" s="1"/>
  <c r="G365" i="2"/>
  <c r="G364" i="2"/>
  <c r="H363" i="2"/>
  <c r="G363" i="2"/>
  <c r="G362" i="2"/>
  <c r="H361" i="2"/>
  <c r="G361" i="2"/>
  <c r="I315" i="2" l="1"/>
  <c r="H410" i="2"/>
  <c r="G359" i="2"/>
  <c r="I385" i="2"/>
  <c r="I395" i="2"/>
  <c r="I415" i="2"/>
  <c r="I440" i="2"/>
  <c r="I450" i="2"/>
  <c r="G360" i="2"/>
  <c r="H362" i="2"/>
  <c r="I362" i="2" s="1"/>
  <c r="H364" i="2"/>
  <c r="I364" i="2" s="1"/>
  <c r="I380" i="2"/>
  <c r="I390" i="2"/>
  <c r="I400" i="2"/>
  <c r="I410" i="2"/>
  <c r="I420" i="2"/>
  <c r="I429" i="2"/>
  <c r="I445" i="2"/>
  <c r="I361" i="2"/>
  <c r="H365" i="2"/>
  <c r="I365" i="2" s="1"/>
  <c r="H370" i="2"/>
  <c r="I370" i="2" s="1"/>
  <c r="H375" i="2"/>
  <c r="I375" i="2" s="1"/>
  <c r="H359" i="2" l="1"/>
  <c r="I359" i="2" s="1"/>
  <c r="H360" i="2"/>
  <c r="I360" i="2" s="1"/>
  <c r="I64" i="2" l="1"/>
  <c r="I60" i="2"/>
  <c r="G461" i="2"/>
  <c r="G456" i="2" s="1"/>
  <c r="G436" i="2" s="1"/>
  <c r="H461" i="2"/>
  <c r="H456" i="2" s="1"/>
  <c r="H436" i="2" s="1"/>
  <c r="G462" i="2"/>
  <c r="G457" i="2" s="1"/>
  <c r="G437" i="2" s="1"/>
  <c r="G432" i="2" s="1"/>
  <c r="G427" i="2" s="1"/>
  <c r="G357" i="2" s="1"/>
  <c r="H462" i="2"/>
  <c r="H457" i="2" s="1"/>
  <c r="H437" i="2" s="1"/>
  <c r="H432" i="2" s="1"/>
  <c r="H427" i="2" s="1"/>
  <c r="H357" i="2" s="1"/>
  <c r="G463" i="2"/>
  <c r="G458" i="2" s="1"/>
  <c r="G438" i="2" s="1"/>
  <c r="G433" i="2" s="1"/>
  <c r="G428" i="2" s="1"/>
  <c r="G358" i="2" s="1"/>
  <c r="H463" i="2"/>
  <c r="H458" i="2" s="1"/>
  <c r="H438" i="2" s="1"/>
  <c r="H433" i="2" s="1"/>
  <c r="H428" i="2" s="1"/>
  <c r="H358" i="2" s="1"/>
  <c r="G464" i="2"/>
  <c r="G459" i="2" s="1"/>
  <c r="H464" i="2"/>
  <c r="G465" i="2"/>
  <c r="H465" i="2"/>
  <c r="I469" i="2"/>
  <c r="I357" i="2" l="1"/>
  <c r="G431" i="2"/>
  <c r="G435" i="2"/>
  <c r="H431" i="2"/>
  <c r="H435" i="2"/>
  <c r="I435" i="2" s="1"/>
  <c r="I465" i="2"/>
  <c r="I464" i="2"/>
  <c r="H459" i="2"/>
  <c r="I459" i="2" s="1"/>
  <c r="H470" i="2"/>
  <c r="H460" i="2" s="1"/>
  <c r="G470" i="2"/>
  <c r="G460" i="2" s="1"/>
  <c r="G455" i="2" s="1"/>
  <c r="I474" i="2"/>
  <c r="H430" i="2" l="1"/>
  <c r="H426" i="2"/>
  <c r="G430" i="2"/>
  <c r="G426" i="2"/>
  <c r="H455" i="2"/>
  <c r="I455" i="2" s="1"/>
  <c r="I460" i="2"/>
  <c r="I470" i="2"/>
  <c r="G72" i="2"/>
  <c r="H72" i="2"/>
  <c r="G73" i="2"/>
  <c r="H73" i="2"/>
  <c r="I73" i="2" s="1"/>
  <c r="G74" i="2"/>
  <c r="H74" i="2"/>
  <c r="I74" i="2" s="1"/>
  <c r="H71" i="2"/>
  <c r="G71" i="2"/>
  <c r="H75" i="2"/>
  <c r="G75" i="2"/>
  <c r="H80" i="2"/>
  <c r="G80" i="2"/>
  <c r="H85" i="2"/>
  <c r="G85" i="2"/>
  <c r="H90" i="2"/>
  <c r="G90" i="2"/>
  <c r="H105" i="2"/>
  <c r="G105" i="2"/>
  <c r="H100" i="2"/>
  <c r="G100" i="2"/>
  <c r="G95" i="2" s="1"/>
  <c r="H96" i="2"/>
  <c r="H97" i="2"/>
  <c r="H98" i="2"/>
  <c r="H99" i="2"/>
  <c r="H95" i="2"/>
  <c r="G96" i="2"/>
  <c r="G97" i="2"/>
  <c r="G98" i="2"/>
  <c r="G99" i="2"/>
  <c r="H111" i="2"/>
  <c r="H112" i="2"/>
  <c r="H113" i="2"/>
  <c r="H114" i="2"/>
  <c r="H110" i="2"/>
  <c r="G111" i="2"/>
  <c r="G112" i="2"/>
  <c r="G113" i="2"/>
  <c r="G114" i="2"/>
  <c r="G126" i="2"/>
  <c r="H126" i="2"/>
  <c r="G127" i="2"/>
  <c r="H127" i="2"/>
  <c r="G128" i="2"/>
  <c r="H128" i="2"/>
  <c r="H129" i="2"/>
  <c r="G129" i="2"/>
  <c r="G130" i="2"/>
  <c r="I130" i="2" s="1"/>
  <c r="G120" i="2"/>
  <c r="I120" i="2" s="1"/>
  <c r="G115" i="2"/>
  <c r="I115" i="2" s="1"/>
  <c r="G482" i="2"/>
  <c r="I482" i="2" s="1"/>
  <c r="G484" i="2"/>
  <c r="H484" i="2"/>
  <c r="H480" i="2" s="1"/>
  <c r="I485" i="2"/>
  <c r="I486" i="2"/>
  <c r="I487" i="2"/>
  <c r="I488" i="2"/>
  <c r="I489" i="2"/>
  <c r="G490" i="2"/>
  <c r="G480" i="2" s="1"/>
  <c r="H490" i="2"/>
  <c r="I492" i="2"/>
  <c r="I494" i="2"/>
  <c r="G497" i="2"/>
  <c r="H497" i="2"/>
  <c r="H477" i="2" s="1"/>
  <c r="G499" i="2"/>
  <c r="H499" i="2"/>
  <c r="G500" i="2"/>
  <c r="H500" i="2"/>
  <c r="I504" i="2"/>
  <c r="G505" i="2"/>
  <c r="H505" i="2"/>
  <c r="I509" i="2"/>
  <c r="G510" i="2"/>
  <c r="H510" i="2"/>
  <c r="I514" i="2"/>
  <c r="G515" i="2"/>
  <c r="H515" i="2"/>
  <c r="I519" i="2"/>
  <c r="G520" i="2"/>
  <c r="H520" i="2"/>
  <c r="I522" i="2"/>
  <c r="I129" i="2" l="1"/>
  <c r="I95" i="2"/>
  <c r="I100" i="2"/>
  <c r="I105" i="2"/>
  <c r="I90" i="2"/>
  <c r="I85" i="2"/>
  <c r="I80" i="2"/>
  <c r="I75" i="2"/>
  <c r="I114" i="2"/>
  <c r="I98" i="2"/>
  <c r="I113" i="2"/>
  <c r="I99" i="2"/>
  <c r="G425" i="2"/>
  <c r="G355" i="2" s="1"/>
  <c r="G356" i="2"/>
  <c r="H356" i="2"/>
  <c r="H425" i="2"/>
  <c r="I430" i="2"/>
  <c r="G70" i="2"/>
  <c r="G125" i="2"/>
  <c r="I125" i="2" s="1"/>
  <c r="G110" i="2"/>
  <c r="I110" i="2" s="1"/>
  <c r="H70" i="2"/>
  <c r="G495" i="2"/>
  <c r="I499" i="2"/>
  <c r="H67" i="2"/>
  <c r="G69" i="2"/>
  <c r="G67" i="2"/>
  <c r="H68" i="2"/>
  <c r="H66" i="2"/>
  <c r="G68" i="2"/>
  <c r="G66" i="2"/>
  <c r="H69" i="2"/>
  <c r="I69" i="2" s="1"/>
  <c r="I520" i="2"/>
  <c r="I510" i="2"/>
  <c r="I500" i="2"/>
  <c r="G477" i="2"/>
  <c r="I480" i="2"/>
  <c r="I515" i="2"/>
  <c r="I505" i="2"/>
  <c r="I490" i="2"/>
  <c r="G479" i="2"/>
  <c r="H479" i="2"/>
  <c r="I497" i="2"/>
  <c r="H495" i="2"/>
  <c r="I484" i="2"/>
  <c r="G722" i="2"/>
  <c r="H722" i="2"/>
  <c r="G723" i="2"/>
  <c r="H723" i="2"/>
  <c r="G724" i="2"/>
  <c r="H724" i="2"/>
  <c r="H721" i="2"/>
  <c r="G721" i="2"/>
  <c r="G692" i="2"/>
  <c r="H692" i="2"/>
  <c r="G693" i="2"/>
  <c r="H693" i="2"/>
  <c r="G694" i="2"/>
  <c r="H694" i="2"/>
  <c r="H691" i="2"/>
  <c r="G691" i="2"/>
  <c r="G676" i="2"/>
  <c r="H676" i="2"/>
  <c r="G677" i="2"/>
  <c r="G627" i="2" s="1"/>
  <c r="H677" i="2"/>
  <c r="H627" i="2" s="1"/>
  <c r="G678" i="2"/>
  <c r="G628" i="2" s="1"/>
  <c r="H678" i="2"/>
  <c r="H628" i="2" s="1"/>
  <c r="H679" i="2"/>
  <c r="G679" i="2"/>
  <c r="G629" i="2" l="1"/>
  <c r="I627" i="2"/>
  <c r="H626" i="2"/>
  <c r="H625" i="2" s="1"/>
  <c r="H629" i="2"/>
  <c r="G626" i="2"/>
  <c r="H65" i="2"/>
  <c r="I70" i="2"/>
  <c r="I68" i="2"/>
  <c r="I425" i="2"/>
  <c r="H355" i="2"/>
  <c r="I355" i="2" s="1"/>
  <c r="I356" i="2"/>
  <c r="I495" i="2"/>
  <c r="G65" i="2"/>
  <c r="G690" i="2"/>
  <c r="G720" i="2"/>
  <c r="G475" i="2"/>
  <c r="H720" i="2"/>
  <c r="I479" i="2"/>
  <c r="I477" i="2"/>
  <c r="H475" i="2"/>
  <c r="H690" i="2"/>
  <c r="H675" i="2"/>
  <c r="G675" i="2"/>
  <c r="I629" i="2" l="1"/>
  <c r="I65" i="2"/>
  <c r="G625" i="2"/>
  <c r="I625" i="2" s="1"/>
  <c r="I475" i="2"/>
  <c r="H725" i="2"/>
  <c r="G725" i="2"/>
  <c r="I717" i="2"/>
  <c r="H715" i="2"/>
  <c r="G715" i="2"/>
  <c r="H710" i="2"/>
  <c r="G710" i="2"/>
  <c r="H705" i="2"/>
  <c r="G705" i="2"/>
  <c r="H700" i="2"/>
  <c r="G700" i="2"/>
  <c r="I699" i="2"/>
  <c r="H695" i="2"/>
  <c r="G695" i="2"/>
  <c r="H685" i="2"/>
  <c r="G685" i="2"/>
  <c r="H680" i="2"/>
  <c r="G680" i="2"/>
  <c r="H670" i="2"/>
  <c r="G670" i="2"/>
  <c r="H665" i="2"/>
  <c r="G665" i="2"/>
  <c r="I715" i="2" l="1"/>
  <c r="I695" i="2"/>
  <c r="I692" i="2" l="1"/>
  <c r="I690" i="2"/>
  <c r="I694" i="2"/>
</calcChain>
</file>

<file path=xl/sharedStrings.xml><?xml version="1.0" encoding="utf-8"?>
<sst xmlns="http://schemas.openxmlformats.org/spreadsheetml/2006/main" count="1518" uniqueCount="212">
  <si>
    <t>Таблица 1</t>
  </si>
  <si>
    <t>N п/п</t>
  </si>
  <si>
    <t>Наименование муниципальной программы, подпрограммы, основного мероприятия, мероприятия</t>
  </si>
  <si>
    <t>Ответственный исполнитель, соучастники</t>
  </si>
  <si>
    <t>Плановый/фактический срок исполнения мероприятия</t>
  </si>
  <si>
    <t>Источник финансирования</t>
  </si>
  <si>
    <t>Исполнено за отчетный период, тыс. руб.</t>
  </si>
  <si>
    <t>План</t>
  </si>
  <si>
    <t>Факт</t>
  </si>
  <si>
    <t>Итого</t>
  </si>
  <si>
    <t xml:space="preserve">Средства федерального бюджета </t>
  </si>
  <si>
    <t xml:space="preserve">Средства бюджета Иркутской области </t>
  </si>
  <si>
    <t xml:space="preserve">Внебюджетные источники </t>
  </si>
  <si>
    <t>Средства бюджета МО «Нукутский район»</t>
  </si>
  <si>
    <r>
      <t>Процент исполнения (</t>
    </r>
    <r>
      <rPr>
        <sz val="10"/>
        <rFont val="Times New Roman"/>
        <family val="1"/>
        <charset val="204"/>
      </rPr>
      <t>гр. 8</t>
    </r>
    <r>
      <rPr>
        <sz val="10"/>
        <color theme="1"/>
        <rFont val="Times New Roman"/>
        <family val="1"/>
        <charset val="204"/>
      </rPr>
      <t xml:space="preserve"> / </t>
    </r>
    <r>
      <rPr>
        <sz val="10"/>
        <rFont val="Times New Roman"/>
        <family val="1"/>
        <charset val="204"/>
      </rPr>
      <t>гр. 7</t>
    </r>
    <r>
      <rPr>
        <sz val="10"/>
        <color theme="1"/>
        <rFont val="Times New Roman"/>
        <family val="1"/>
        <charset val="204"/>
      </rPr>
      <t xml:space="preserve"> x 100), %</t>
    </r>
  </si>
  <si>
    <t>1.1</t>
  </si>
  <si>
    <t>-</t>
  </si>
  <si>
    <t>О ХОДЕ РЕАЛИЗАЦИИ МУНИЦИПАЛЬНЫХ ПРОГРАММ</t>
  </si>
  <si>
    <t>СВОДНЫЙ ОПЕРАТИВНЫЙ ДОКЛАД</t>
  </si>
  <si>
    <t>Подпрограмма 1 «Малое и среднее предпринимательство»</t>
  </si>
  <si>
    <t>Организация и проведение конференций, форумов, круглых столов по вопросам ведения предпринимательской деятельности</t>
  </si>
  <si>
    <t>1.2</t>
  </si>
  <si>
    <t>Финансовая поддержка начинающих СМСП - гранты начинающим на создание собственного бизнеса</t>
  </si>
  <si>
    <t>1.3</t>
  </si>
  <si>
    <t>Развитие МКК «Фонд поддержки МСП МО «Нукутский район»</t>
  </si>
  <si>
    <t>Подпрограмма 2 «Потребительский рынок»</t>
  </si>
  <si>
    <t>2.1</t>
  </si>
  <si>
    <t>Организация и проведение обучающих семинаров, конференций, круглых столов в сфере потребительского рынка</t>
  </si>
  <si>
    <t>2.2</t>
  </si>
  <si>
    <t>Проведение конкурсов среди организаций торговли, общественного питания, бытового обслуживания</t>
  </si>
  <si>
    <t>2.3</t>
  </si>
  <si>
    <t>Организация и проведение ярмарочных мероприятий</t>
  </si>
  <si>
    <t>2.4</t>
  </si>
  <si>
    <t>Предоставление субсидий хозяйствующим субъектам на финансовое обеспечение (возмещение) затрат (части затрат), связанных с организацией торговли в населённых пунктах, где отсутствуют торговые объекты</t>
  </si>
  <si>
    <t>Подпрограмма 3 «Внутренний и въездной туризм»</t>
  </si>
  <si>
    <t>3.1</t>
  </si>
  <si>
    <t>Разработка фирменного стиля  и изготовление  сувенирной продукции</t>
  </si>
  <si>
    <t>3.2</t>
  </si>
  <si>
    <t>Изготовление и установка объектов туристской навигации, туристических достопримечательностей</t>
  </si>
  <si>
    <t>Подпрограмма 4 «Охрана труда»</t>
  </si>
  <si>
    <t>4.1</t>
  </si>
  <si>
    <t>Организация и проведение конкурсов по охране труда</t>
  </si>
  <si>
    <t>4.2</t>
  </si>
  <si>
    <t>Организация и проведение тематических семинаров, выставок, круглых столов по вопросам охраны труда</t>
  </si>
  <si>
    <t>4.3</t>
  </si>
  <si>
    <t>Изготовление раздаточных информационных материалов для специалистов по охране труда</t>
  </si>
  <si>
    <t>4.4</t>
  </si>
  <si>
    <t>Формирование библиотечного фонда литературы, периодических изданий по охране труда</t>
  </si>
  <si>
    <t>4.5</t>
  </si>
  <si>
    <t>Осуществление отдельных областных государственных полномочий в сфере труда</t>
  </si>
  <si>
    <t>Подпрограмма 5 «Социально ориентированные некоммерческие организации»</t>
  </si>
  <si>
    <t>5.1</t>
  </si>
  <si>
    <t>Предоставление субсидий СОНКО</t>
  </si>
  <si>
    <t>Подпрограмма 1 «Устойчивое развитие сельских территорий в муниципальном образовании «Нукутский район»</t>
  </si>
  <si>
    <t>Основное мероприятие 1.1</t>
  </si>
  <si>
    <t>Строительство (приобретение) жилья, предоставляемого молодым семьям и молодым специалистам по договору найма жилого помещения</t>
  </si>
  <si>
    <t>Отдел сельского хозяйства</t>
  </si>
  <si>
    <t>Подпрограмма 2 «Мероприятия для реализации муниципальной Программы муниципального образования «Нукутский район»</t>
  </si>
  <si>
    <t>Проведение конкурса на выявление лучшего участника районной сельскохозяйственной ярмарки</t>
  </si>
  <si>
    <t>2.5</t>
  </si>
  <si>
    <t xml:space="preserve">Управление экономического развития и труда </t>
  </si>
  <si>
    <t>Проведение районного конкурса профессионального мастерства на звание «Лучший пахарь»</t>
  </si>
  <si>
    <t>Проведение районного трудового соревнования среди работников АПК по итогам года</t>
  </si>
  <si>
    <t>Проведение районного конкурса «Лучший по профессии среди операторов машинного доения коров»</t>
  </si>
  <si>
    <t xml:space="preserve">Осуществление отдельных государственных полномочий в сфере обращения с безнадзорными собаками и кошками </t>
  </si>
  <si>
    <t>Муниципальная программа «Культура» на 2019-2023 годы</t>
  </si>
  <si>
    <t>Подпрограмма 1 «Библиотечное дело»</t>
  </si>
  <si>
    <t>1.4</t>
  </si>
  <si>
    <t>Подпрограмма 2 «Народная культура и досуг»</t>
  </si>
  <si>
    <t>Муниципальная программа «Сельское хозяйство» на 2019-2023 годы</t>
  </si>
  <si>
    <t>Муниципальная программа «Экономическое развитие» на 2019 - 2023 годы</t>
  </si>
  <si>
    <t>Организация деятельности муниципальных библиотек</t>
  </si>
  <si>
    <t>Развитие библиотечно-информационного обслуживания населения</t>
  </si>
  <si>
    <t>Укрепление материально-технической базы муниципальных библиотек</t>
  </si>
  <si>
    <t>Комплектование книжных фондов муниципальных библиотек</t>
  </si>
  <si>
    <t>МКУ «Центр развития культуры Нукутского района»</t>
  </si>
  <si>
    <t>МКУ «Центр развития культуры Нукутского района»
МБУК МЦБ</t>
  </si>
  <si>
    <t>2</t>
  </si>
  <si>
    <t>Организация деятельности муниципальных учреждений культуры</t>
  </si>
  <si>
    <t>Укрепление материально-технической базы муниципальных учреждений культуры</t>
  </si>
  <si>
    <t>МКУ «Центр развития культуры Нукутского района»
МБУК МДК</t>
  </si>
  <si>
    <t>Подпрограмма 3 «Дополнительное образование в сфере культуры»</t>
  </si>
  <si>
    <t>3</t>
  </si>
  <si>
    <t>Организация деятельности муниципальных учреждений дополнительного образования в сфере культуры</t>
  </si>
  <si>
    <t>Укрепление материально-технической базы муниципальных учреждений дополнительного образования в сфере культуры</t>
  </si>
  <si>
    <t>4</t>
  </si>
  <si>
    <r>
      <t>Подпрограмма 4 «Реализация единой политики в сфере культуры</t>
    </r>
    <r>
      <rPr>
        <b/>
        <sz val="10"/>
        <color theme="1"/>
        <rFont val="Times New Roman"/>
        <family val="1"/>
        <charset val="204"/>
      </rPr>
      <t>»</t>
    </r>
  </si>
  <si>
    <t>Обеспечение деятельбности МКУ "Центр развития культуры Нукутского района</t>
  </si>
  <si>
    <t>Оказание муниципальных услуг в сфере культуры</t>
  </si>
  <si>
    <t>МКУ «Центр развития культуры Нукутского района»
МБУ ДО ДШИ</t>
  </si>
  <si>
    <t>Муниципальная программа «Окружающая среда» на 2019-2023 годы</t>
  </si>
  <si>
    <t>Подпрограмма 1 «Защита окружающей среды»</t>
  </si>
  <si>
    <t>Проектирование и строительство полигона ТКО</t>
  </si>
  <si>
    <t>Организация экологического воспитания и формирования экологической культуры в области обращения с твердыми коммунальными отходами</t>
  </si>
  <si>
    <t>Отдел по архитектуре, строительству и ЖКХ</t>
  </si>
  <si>
    <t>Муниципальная программа «Дорожное хозяйство» на 2019 - 2023 годы</t>
  </si>
  <si>
    <t>Подпрограмма 1 «Автомобильные дороги»</t>
  </si>
  <si>
    <t>Содержание и ремонт автомобильной дороги общего пользования общего пользования местного значения «Подъезд к д. Зунгар»</t>
  </si>
  <si>
    <t>Подпрограмма 1 «Энергосбережение и повышение энергетической эффективности»</t>
  </si>
  <si>
    <t>Подпрограмма 2  «Модернизация объектов коммунальной инфраструктуры»</t>
  </si>
  <si>
    <t>2.1.</t>
  </si>
  <si>
    <t>Муниципальная программа «Коммунальная инфраструктура объектов социальной сферы» на 2019 - 2023 годы</t>
  </si>
  <si>
    <t>Утепление зданий социальной сферы (замена окон, дверей, утепление фасадов и т. д.)</t>
  </si>
  <si>
    <t>Строительство, капитальный ремонт объектов теплоснабжения учреждений социальной сферы</t>
  </si>
  <si>
    <t>Подпрограмма 1 «Дошкольное, общее и дополнительное образование»</t>
  </si>
  <si>
    <t>1.5</t>
  </si>
  <si>
    <t>1.6</t>
  </si>
  <si>
    <t>1.7</t>
  </si>
  <si>
    <t>1.8</t>
  </si>
  <si>
    <t>1.9</t>
  </si>
  <si>
    <t>1.10</t>
  </si>
  <si>
    <t>1.11</t>
  </si>
  <si>
    <t>1.12</t>
  </si>
  <si>
    <t>Муниципальная программа «Образование» на 2019 - 2023 годы</t>
  </si>
  <si>
    <t>Обеспечение деятельности детских дошкольных учреждений</t>
  </si>
  <si>
    <t>Отдел образования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</si>
  <si>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</si>
  <si>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</si>
  <si>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Сохранение и дальнейшее развитие бурятскогоязыка</t>
  </si>
  <si>
    <t>Повышение безопасности дорожного движения</t>
  </si>
  <si>
    <t>Капитальные ремонты в образовательных организациях</t>
  </si>
  <si>
    <t>Строительство средней  общеобразовательной школы на 154 места в п. Целинный Нукутского района Иркутской области</t>
  </si>
  <si>
    <t>Обеспечение противопожарных мероприятий</t>
  </si>
  <si>
    <t>Безопасность школьных перевозок</t>
  </si>
  <si>
    <t>Содействие занятости несовершеннолетних граждан</t>
  </si>
  <si>
    <t>Укрепление материально-технической базы в образовательных организациях</t>
  </si>
  <si>
    <t>Реализация муниципальных проектов</t>
  </si>
  <si>
    <t>Подпрограмма 2 «Обеспечение реализации муниципальной программы и прочие меропритяия в области образования»</t>
  </si>
  <si>
    <t>Обеспечение деятельности детского лагеря «Березка»</t>
  </si>
  <si>
    <t>Обеспечение деятельности учебно-методического кабинета, централизованной бухгалтерии, группы хозяйственного обслуживания, логопедических пунктов</t>
  </si>
  <si>
    <t>Повышение квалификации руководящего состава и методистов</t>
  </si>
  <si>
    <t>Организация и проведение олимпиад, конкурсов, научно-практических конференций, фестивалей в сфере образования</t>
  </si>
  <si>
    <t>Органической методической поддержки эффективных и значимых инновационных проектов</t>
  </si>
  <si>
    <t>Муниципальная программа «Муниципальные финансы» на 2019-2023 годы</t>
  </si>
  <si>
    <t>Подпрограмма 1 «Управление муниципальными финансами»</t>
  </si>
  <si>
    <t>Формирование резервного фонда</t>
  </si>
  <si>
    <t>МКУ «Финансовое управление Администрации МО «Нукутский район»</t>
  </si>
  <si>
    <t>Обслуживание муниципального долга</t>
  </si>
  <si>
    <t>Предоставление сельским поселениям дотации на выравнивание бюджетной обеспеченнсоти  поселений</t>
  </si>
  <si>
    <t>Подпрограмма 2 «Обеспечение реализации муниципальной программы»</t>
  </si>
  <si>
    <t>Обеспечение деятельности Финансового управления</t>
  </si>
  <si>
    <t>Развитие информационной системы управления муниципальными финансами</t>
  </si>
  <si>
    <t>Муниципальная программа «Безопасность» на 2019 - 2023 годы</t>
  </si>
  <si>
    <t>Подпрограмма 1 «Защита населения и территорий от чрезвычайных ситуаций»</t>
  </si>
  <si>
    <t>Обеспечение защиты населения и территории района от чрезвычайных ситуаций</t>
  </si>
  <si>
    <t>Модернизация и обслуживание системы оповещения населения об угрозе или возникновении чрезвычайных ситуаций</t>
  </si>
  <si>
    <t>Организация мероприятий по повышению уровня подготовки специалистов, руководящего состава и населения к действиям при возникновении чрезвычайных ситуаций</t>
  </si>
  <si>
    <t>Информирование населения в области пожарной безопасности, безопасности на водных объектах и защиты от чрезвычайных ситуаций</t>
  </si>
  <si>
    <t>Главный специалист по ГО и ЧС</t>
  </si>
  <si>
    <t>Главный специалист по ГО и ЧС
МКУ «ЕДДС МО «Нукутский район»</t>
  </si>
  <si>
    <t>Подпрограмма 2  «Обеспечение деятельности МКУ «ЕДДС МО «Нукутский район»</t>
  </si>
  <si>
    <t>Оснащение ЕДДС, создание, развитие и организация эксплуатации системы обеспечения вызова экстренных оперативных служб по единому номеру «112»</t>
  </si>
  <si>
    <t>МКУ «ЕДДС МО «Нукутский район»</t>
  </si>
  <si>
    <t>Муниципальная программа «Социальная поддержка населения» на 2019 - 2023 годы</t>
  </si>
  <si>
    <t>Подпрограмма 1 «Предоставление мер социальной поддержки отдельным категориям граждан»</t>
  </si>
  <si>
    <t>Выплата пенсии за выслугу лет гражданам, замещавшим должности муниципальной службы</t>
  </si>
  <si>
    <t>Оказание адресной материальной помощи отдельным категориям граждан</t>
  </si>
  <si>
    <t>Выплата единовременного денежного поощрения за звание «Почётный гражданин Нукутского района»</t>
  </si>
  <si>
    <t>Подпрограмма 2  «Реализация полномочий, переданных из бюджета Иркутской области»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</si>
  <si>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</si>
  <si>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</si>
  <si>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 (льготное питание)</t>
  </si>
  <si>
    <t>Осуществление отдельных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</si>
  <si>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Подпрограмма 3  «Развитие системы отдыха и оздоровления детей»</t>
  </si>
  <si>
    <t>Организация отдыха и оздоровления детей</t>
  </si>
  <si>
    <t>Укрепление материально-технической базы МБУ ДОЛ «Детский лагерь «Берёзка»</t>
  </si>
  <si>
    <t>Подпрограмма 4  «Старшее поколение»</t>
  </si>
  <si>
    <t>Проведение физкультурных и спортивных мероприятий для пенсионеров</t>
  </si>
  <si>
    <t>Поздравление долгожителей МО «Нукутский район»</t>
  </si>
  <si>
    <t>Отдел финансового обеспечения</t>
  </si>
  <si>
    <t>Сектор по вопросам семьи и детства и защите их прав</t>
  </si>
  <si>
    <t>Подпрограмма 2 «Материально-техническое и кадровое обеспечение органов местного самоуправления»</t>
  </si>
  <si>
    <t>Повышение квалификации и профессиональная переподготовка муниципальных служащих</t>
  </si>
  <si>
    <t>Подпрограмма 3 «Информационное освещение деятельности органов местного самоуправления»</t>
  </si>
  <si>
    <t>Муниципальная программа «Местное самоуправление» на 2019 - 2023 годы</t>
  </si>
  <si>
    <t>Подпрограмма 1 «Обеспечение деятельности органов местного самоуправления»</t>
  </si>
  <si>
    <t>Обеспечение деятельности мэра муниципального образования «Нукутский район»</t>
  </si>
  <si>
    <t>Обеспечение деятельности Администрации муниципального образования «Нукутский район»</t>
  </si>
  <si>
    <t>Осуществление отдельных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</si>
  <si>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</si>
  <si>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Управляющий делами</t>
  </si>
  <si>
    <t>Создание единой локальной вычислительной сети передачи данных</t>
  </si>
  <si>
    <t>Создание системы электронного документооборота</t>
  </si>
  <si>
    <t>Модернизация парка офисной техники и приобретение лицензионного програмнного обеспечения общего назначения</t>
  </si>
  <si>
    <t>Обеспечение деятельности МБУ «Газета «Свет Октября»</t>
  </si>
  <si>
    <t>Объем финансирования, предусмотренный на 2019 год, тыс. руб.</t>
  </si>
  <si>
    <t>Муниципальная программа «Физическая культура и спорт» на 2019 - 2023 годы</t>
  </si>
  <si>
    <t>Подпрограмма 1 «Физическая культура и формирование здорового образа жизни»</t>
  </si>
  <si>
    <t>Проведение физкультурно-массовых и спортивных мероприятий</t>
  </si>
  <si>
    <t>Отдел по молодежной политике и спорту</t>
  </si>
  <si>
    <t>Поддержка одаренных спортсменов</t>
  </si>
  <si>
    <t>Муниципальная программа «Молодежная политика» на 2019 - 2023 годы</t>
  </si>
  <si>
    <t>Подпрограмма 1 «Комплексные меры профилактики злоупотребления наркотическими средставами и психотропными веществами»</t>
  </si>
  <si>
    <t>Организация  и проведение комплекса мероприятий по профилактике социально-негативных явлений среди несовершеннолетних и молодежи</t>
  </si>
  <si>
    <t>Уничтожение дикорастущей конопли на территории Нукутского района</t>
  </si>
  <si>
    <t>Организация  и проведение профилактических мероприятий среди уголовно осужденной молодежи</t>
  </si>
  <si>
    <t>Организация  и проведение круглых столов среди несоврешеннолетних и молодежи</t>
  </si>
  <si>
    <t>Организация  и проведение профилактических бесед среди  работиющего населения</t>
  </si>
  <si>
    <t>Организация  и проведение лекций среди людей призывников</t>
  </si>
  <si>
    <t>Подпрограмма 2 «Военно-патриотическое воспитание молодежи»</t>
  </si>
  <si>
    <t>Патриотическое воспитание граждан и допризывная подготовка молодежи</t>
  </si>
  <si>
    <t>Подпрограмма 3 «Профилактика правонарушений»</t>
  </si>
  <si>
    <t>Проведение мероприятий, рейдов, направленных на профилактику правонарушений и социально-негативных явлений</t>
  </si>
  <si>
    <t>Подпрограмма 4 «Молодым семьям - доступное жилье»</t>
  </si>
  <si>
    <t>Улучшение жильщных условий молодым семьям</t>
  </si>
  <si>
    <t>Подпрограмма 5 «Профилактика ВИЧ - инфекции»</t>
  </si>
  <si>
    <t>Проведение спортивных мероприятий, акций, направленных на предупреждение распространения ВИЧ-инфекции</t>
  </si>
  <si>
    <t>5.2</t>
  </si>
  <si>
    <t>Изготовление листовок, баннеров, направленных на предупреждение распространения ВИЧ-инфекции</t>
  </si>
  <si>
    <t>в 1 полугодии 2019 года</t>
  </si>
  <si>
    <t>Начальник управления экономического развития и труда Администрации МО «Нукутский район»</t>
  </si>
  <si>
    <t>Н.А. Платонова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</si>
</sst>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3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/>
    <xf numFmtId="0" fontId="0" fillId="0" borderId="0" xfId="0" applyFont="1"/>
    <xf numFmtId="0" fontId="6" fillId="2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164" fontId="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justify" vertical="center" wrapText="1"/>
    </xf>
    <xf numFmtId="0" fontId="2" fillId="0" borderId="8" xfId="0" applyNumberFormat="1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justify" vertical="center" wrapText="1"/>
    </xf>
    <xf numFmtId="0" fontId="2" fillId="0" borderId="3" xfId="0" applyNumberFormat="1" applyFont="1" applyFill="1" applyBorder="1" applyAlignment="1">
      <alignment horizontal="justify" vertical="center" wrapText="1"/>
    </xf>
    <xf numFmtId="0" fontId="2" fillId="0" borderId="4" xfId="0" applyNumberFormat="1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732"/>
  <sheetViews>
    <sheetView tabSelected="1" topLeftCell="A723" zoomScaleNormal="100" workbookViewId="0">
      <selection activeCell="D736" sqref="D736"/>
    </sheetView>
  </sheetViews>
  <sheetFormatPr defaultRowHeight="15" x14ac:dyDescent="0.25"/>
  <cols>
    <col min="1" max="1" width="4.42578125" style="4" customWidth="1"/>
    <col min="2" max="2" width="38.42578125" style="4" customWidth="1"/>
    <col min="3" max="3" width="16.7109375" style="4" customWidth="1"/>
    <col min="4" max="5" width="10.42578125" style="4" customWidth="1"/>
    <col min="6" max="6" width="28.7109375" style="4" customWidth="1"/>
    <col min="7" max="8" width="12.7109375" style="22" customWidth="1"/>
    <col min="9" max="9" width="9.140625" style="22"/>
  </cols>
  <sheetData>
    <row r="1" spans="1:10" x14ac:dyDescent="0.25">
      <c r="A1" s="88" t="s">
        <v>18</v>
      </c>
      <c r="B1" s="88"/>
      <c r="C1" s="88"/>
      <c r="D1" s="88"/>
      <c r="E1" s="88"/>
      <c r="F1" s="88"/>
      <c r="G1" s="88"/>
      <c r="H1" s="88"/>
      <c r="I1" s="88"/>
    </row>
    <row r="2" spans="1:10" x14ac:dyDescent="0.25">
      <c r="A2" s="88" t="s">
        <v>17</v>
      </c>
      <c r="B2" s="88"/>
      <c r="C2" s="88"/>
      <c r="D2" s="88"/>
      <c r="E2" s="88"/>
      <c r="F2" s="88"/>
      <c r="G2" s="88"/>
      <c r="H2" s="88"/>
      <c r="I2" s="88"/>
    </row>
    <row r="3" spans="1:10" x14ac:dyDescent="0.25">
      <c r="A3" s="88" t="s">
        <v>209</v>
      </c>
      <c r="B3" s="88"/>
      <c r="C3" s="88"/>
      <c r="D3" s="88"/>
      <c r="E3" s="88"/>
      <c r="F3" s="88"/>
      <c r="G3" s="88"/>
      <c r="H3" s="88"/>
      <c r="I3" s="88"/>
    </row>
    <row r="4" spans="1:10" x14ac:dyDescent="0.25">
      <c r="A4" s="7"/>
      <c r="B4" s="7"/>
      <c r="C4" s="7"/>
      <c r="D4" s="7"/>
      <c r="E4" s="7"/>
      <c r="F4" s="7"/>
      <c r="G4" s="21"/>
      <c r="H4" s="21"/>
      <c r="I4" s="21"/>
    </row>
    <row r="5" spans="1:10" x14ac:dyDescent="0.25">
      <c r="A5" s="3"/>
      <c r="I5" s="28" t="s">
        <v>0</v>
      </c>
    </row>
    <row r="6" spans="1:10" x14ac:dyDescent="0.25">
      <c r="A6" s="7"/>
    </row>
    <row r="7" spans="1:10" ht="55.5" customHeight="1" x14ac:dyDescent="0.25">
      <c r="A7" s="32" t="s">
        <v>1</v>
      </c>
      <c r="B7" s="32" t="s">
        <v>2</v>
      </c>
      <c r="C7" s="32" t="s">
        <v>3</v>
      </c>
      <c r="D7" s="32" t="s">
        <v>4</v>
      </c>
      <c r="E7" s="32"/>
      <c r="F7" s="32" t="s">
        <v>5</v>
      </c>
      <c r="G7" s="89" t="s">
        <v>185</v>
      </c>
      <c r="H7" s="89" t="s">
        <v>6</v>
      </c>
      <c r="I7" s="89" t="s">
        <v>14</v>
      </c>
      <c r="J7" s="1"/>
    </row>
    <row r="8" spans="1:10" ht="21.75" customHeight="1" x14ac:dyDescent="0.25">
      <c r="A8" s="32"/>
      <c r="B8" s="32"/>
      <c r="C8" s="32"/>
      <c r="D8" s="5" t="s">
        <v>7</v>
      </c>
      <c r="E8" s="5" t="s">
        <v>8</v>
      </c>
      <c r="F8" s="32"/>
      <c r="G8" s="89"/>
      <c r="H8" s="89"/>
      <c r="I8" s="89"/>
      <c r="J8" s="1"/>
    </row>
    <row r="9" spans="1:10" ht="16.5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20">
        <v>7</v>
      </c>
      <c r="H9" s="20">
        <v>8</v>
      </c>
      <c r="I9" s="23">
        <v>9</v>
      </c>
      <c r="J9" s="1"/>
    </row>
    <row r="10" spans="1:10" s="10" customFormat="1" ht="16.5" x14ac:dyDescent="0.25">
      <c r="A10" s="48" t="s">
        <v>142</v>
      </c>
      <c r="B10" s="48"/>
      <c r="C10" s="48"/>
      <c r="D10" s="48"/>
      <c r="E10" s="48"/>
      <c r="F10" s="15" t="s">
        <v>9</v>
      </c>
      <c r="G10" s="19">
        <f>G15+G40</f>
        <v>2335.6999999999998</v>
      </c>
      <c r="H10" s="19">
        <f>H15+H40</f>
        <v>1271.7</v>
      </c>
      <c r="I10" s="29">
        <f t="shared" ref="I10:I35" si="0">H10/G10*100</f>
        <v>54.446204563942288</v>
      </c>
      <c r="J10" s="9"/>
    </row>
    <row r="11" spans="1:10" s="10" customFormat="1" ht="16.5" x14ac:dyDescent="0.25">
      <c r="A11" s="48"/>
      <c r="B11" s="48"/>
      <c r="C11" s="48"/>
      <c r="D11" s="48"/>
      <c r="E11" s="48"/>
      <c r="F11" s="15" t="s">
        <v>10</v>
      </c>
      <c r="G11" s="19">
        <f t="shared" ref="G11:H11" si="1">G16+G41</f>
        <v>0</v>
      </c>
      <c r="H11" s="19">
        <f t="shared" si="1"/>
        <v>0</v>
      </c>
      <c r="I11" s="29" t="s">
        <v>16</v>
      </c>
      <c r="J11" s="9"/>
    </row>
    <row r="12" spans="1:10" s="10" customFormat="1" ht="25.5" x14ac:dyDescent="0.25">
      <c r="A12" s="48"/>
      <c r="B12" s="48"/>
      <c r="C12" s="48"/>
      <c r="D12" s="48"/>
      <c r="E12" s="48"/>
      <c r="F12" s="15" t="s">
        <v>11</v>
      </c>
      <c r="G12" s="19">
        <f t="shared" ref="G12:H12" si="2">G17+G42</f>
        <v>0</v>
      </c>
      <c r="H12" s="19">
        <f t="shared" si="2"/>
        <v>0</v>
      </c>
      <c r="I12" s="29" t="s">
        <v>16</v>
      </c>
      <c r="J12" s="9"/>
    </row>
    <row r="13" spans="1:10" s="10" customFormat="1" ht="16.5" x14ac:dyDescent="0.25">
      <c r="A13" s="48"/>
      <c r="B13" s="48"/>
      <c r="C13" s="48"/>
      <c r="D13" s="48"/>
      <c r="E13" s="48"/>
      <c r="F13" s="15" t="s">
        <v>12</v>
      </c>
      <c r="G13" s="19">
        <f t="shared" ref="G13:H13" si="3">G18+G43</f>
        <v>0</v>
      </c>
      <c r="H13" s="19">
        <f t="shared" si="3"/>
        <v>0</v>
      </c>
      <c r="I13" s="29" t="s">
        <v>16</v>
      </c>
      <c r="J13" s="9"/>
    </row>
    <row r="14" spans="1:10" s="10" customFormat="1" ht="25.5" x14ac:dyDescent="0.25">
      <c r="A14" s="48"/>
      <c r="B14" s="48"/>
      <c r="C14" s="48"/>
      <c r="D14" s="48"/>
      <c r="E14" s="48"/>
      <c r="F14" s="15" t="s">
        <v>13</v>
      </c>
      <c r="G14" s="19">
        <f t="shared" ref="G14:H14" si="4">G19+G44</f>
        <v>2335.6999999999998</v>
      </c>
      <c r="H14" s="19">
        <f t="shared" si="4"/>
        <v>1271.7</v>
      </c>
      <c r="I14" s="29">
        <f t="shared" si="0"/>
        <v>54.446204563942288</v>
      </c>
      <c r="J14" s="9"/>
    </row>
    <row r="15" spans="1:10" s="10" customFormat="1" ht="16.5" x14ac:dyDescent="0.25">
      <c r="A15" s="49">
        <v>1</v>
      </c>
      <c r="B15" s="49" t="s">
        <v>143</v>
      </c>
      <c r="C15" s="49"/>
      <c r="D15" s="49"/>
      <c r="E15" s="49"/>
      <c r="F15" s="8" t="s">
        <v>9</v>
      </c>
      <c r="G15" s="18">
        <f>G20+G25+G30+G35</f>
        <v>110</v>
      </c>
      <c r="H15" s="18">
        <f>H20+H25+H30+H35</f>
        <v>0</v>
      </c>
      <c r="I15" s="18">
        <f t="shared" si="0"/>
        <v>0</v>
      </c>
      <c r="J15" s="9"/>
    </row>
    <row r="16" spans="1:10" s="10" customFormat="1" ht="16.5" x14ac:dyDescent="0.25">
      <c r="A16" s="49"/>
      <c r="B16" s="49"/>
      <c r="C16" s="49"/>
      <c r="D16" s="49"/>
      <c r="E16" s="49"/>
      <c r="F16" s="8" t="s">
        <v>10</v>
      </c>
      <c r="G16" s="18">
        <f t="shared" ref="G16:H16" si="5">G21+G26+G31+G36</f>
        <v>0</v>
      </c>
      <c r="H16" s="18">
        <f t="shared" si="5"/>
        <v>0</v>
      </c>
      <c r="I16" s="18" t="s">
        <v>16</v>
      </c>
      <c r="J16" s="9"/>
    </row>
    <row r="17" spans="1:10" s="10" customFormat="1" ht="25.5" x14ac:dyDescent="0.25">
      <c r="A17" s="49"/>
      <c r="B17" s="49"/>
      <c r="C17" s="49"/>
      <c r="D17" s="49"/>
      <c r="E17" s="49"/>
      <c r="F17" s="8" t="s">
        <v>11</v>
      </c>
      <c r="G17" s="18">
        <f t="shared" ref="G17:H17" si="6">G22+G27+G32+G37</f>
        <v>0</v>
      </c>
      <c r="H17" s="18">
        <f t="shared" si="6"/>
        <v>0</v>
      </c>
      <c r="I17" s="18" t="s">
        <v>16</v>
      </c>
      <c r="J17" s="9"/>
    </row>
    <row r="18" spans="1:10" s="10" customFormat="1" ht="16.5" x14ac:dyDescent="0.25">
      <c r="A18" s="49"/>
      <c r="B18" s="49"/>
      <c r="C18" s="49"/>
      <c r="D18" s="49"/>
      <c r="E18" s="49"/>
      <c r="F18" s="8" t="s">
        <v>12</v>
      </c>
      <c r="G18" s="18">
        <f t="shared" ref="G18:H18" si="7">G23+G28+G33+G38</f>
        <v>0</v>
      </c>
      <c r="H18" s="18">
        <f t="shared" si="7"/>
        <v>0</v>
      </c>
      <c r="I18" s="18" t="s">
        <v>16</v>
      </c>
      <c r="J18" s="9"/>
    </row>
    <row r="19" spans="1:10" s="10" customFormat="1" ht="25.5" x14ac:dyDescent="0.25">
      <c r="A19" s="49"/>
      <c r="B19" s="49"/>
      <c r="C19" s="49"/>
      <c r="D19" s="49"/>
      <c r="E19" s="49"/>
      <c r="F19" s="8" t="s">
        <v>13</v>
      </c>
      <c r="G19" s="18">
        <f t="shared" ref="G19:H19" si="8">G24+G29+G34+G39</f>
        <v>110</v>
      </c>
      <c r="H19" s="18">
        <f t="shared" si="8"/>
        <v>0</v>
      </c>
      <c r="I19" s="18">
        <f t="shared" si="0"/>
        <v>0</v>
      </c>
      <c r="J19" s="9"/>
    </row>
    <row r="20" spans="1:10" s="10" customFormat="1" ht="16.5" customHeight="1" x14ac:dyDescent="0.25">
      <c r="A20" s="57" t="s">
        <v>15</v>
      </c>
      <c r="B20" s="53" t="s">
        <v>144</v>
      </c>
      <c r="C20" s="49" t="s">
        <v>148</v>
      </c>
      <c r="D20" s="49">
        <v>2019</v>
      </c>
      <c r="E20" s="49">
        <v>2019</v>
      </c>
      <c r="F20" s="8" t="s">
        <v>9</v>
      </c>
      <c r="G20" s="18">
        <f>G21+G22+G23+G24</f>
        <v>30</v>
      </c>
      <c r="H20" s="18">
        <f>H21+H22+H23+H24</f>
        <v>0</v>
      </c>
      <c r="I20" s="18">
        <f t="shared" si="0"/>
        <v>0</v>
      </c>
      <c r="J20" s="9"/>
    </row>
    <row r="21" spans="1:10" s="10" customFormat="1" ht="16.5" x14ac:dyDescent="0.25">
      <c r="A21" s="57"/>
      <c r="B21" s="54"/>
      <c r="C21" s="49"/>
      <c r="D21" s="49"/>
      <c r="E21" s="49"/>
      <c r="F21" s="8" t="s">
        <v>10</v>
      </c>
      <c r="G21" s="18">
        <v>0</v>
      </c>
      <c r="H21" s="18">
        <v>0</v>
      </c>
      <c r="I21" s="18" t="s">
        <v>16</v>
      </c>
      <c r="J21" s="9"/>
    </row>
    <row r="22" spans="1:10" s="10" customFormat="1" ht="25.5" x14ac:dyDescent="0.25">
      <c r="A22" s="57"/>
      <c r="B22" s="54"/>
      <c r="C22" s="49"/>
      <c r="D22" s="49"/>
      <c r="E22" s="49"/>
      <c r="F22" s="8" t="s">
        <v>11</v>
      </c>
      <c r="G22" s="18">
        <v>0</v>
      </c>
      <c r="H22" s="18">
        <v>0</v>
      </c>
      <c r="I22" s="18" t="s">
        <v>16</v>
      </c>
      <c r="J22" s="9"/>
    </row>
    <row r="23" spans="1:10" s="10" customFormat="1" ht="16.5" x14ac:dyDescent="0.25">
      <c r="A23" s="57"/>
      <c r="B23" s="54"/>
      <c r="C23" s="49"/>
      <c r="D23" s="49"/>
      <c r="E23" s="49"/>
      <c r="F23" s="8" t="s">
        <v>12</v>
      </c>
      <c r="G23" s="18">
        <v>0</v>
      </c>
      <c r="H23" s="18">
        <v>0</v>
      </c>
      <c r="I23" s="18" t="s">
        <v>16</v>
      </c>
      <c r="J23" s="9"/>
    </row>
    <row r="24" spans="1:10" s="10" customFormat="1" ht="25.5" x14ac:dyDescent="0.25">
      <c r="A24" s="57"/>
      <c r="B24" s="55"/>
      <c r="C24" s="49"/>
      <c r="D24" s="49"/>
      <c r="E24" s="49"/>
      <c r="F24" s="8" t="s">
        <v>13</v>
      </c>
      <c r="G24" s="18">
        <v>30</v>
      </c>
      <c r="H24" s="18">
        <v>0</v>
      </c>
      <c r="I24" s="18">
        <f t="shared" si="0"/>
        <v>0</v>
      </c>
      <c r="J24" s="9"/>
    </row>
    <row r="25" spans="1:10" s="10" customFormat="1" ht="16.5" customHeight="1" x14ac:dyDescent="0.25">
      <c r="A25" s="57" t="s">
        <v>21</v>
      </c>
      <c r="B25" s="53" t="s">
        <v>145</v>
      </c>
      <c r="C25" s="49" t="s">
        <v>148</v>
      </c>
      <c r="D25" s="49">
        <v>2019</v>
      </c>
      <c r="E25" s="49">
        <v>2019</v>
      </c>
      <c r="F25" s="8" t="s">
        <v>9</v>
      </c>
      <c r="G25" s="18">
        <f>G26+G27+G28+G29</f>
        <v>50</v>
      </c>
      <c r="H25" s="18">
        <f>H26+H27+H28+H29</f>
        <v>0</v>
      </c>
      <c r="I25" s="18">
        <f t="shared" si="0"/>
        <v>0</v>
      </c>
      <c r="J25" s="9"/>
    </row>
    <row r="26" spans="1:10" s="10" customFormat="1" ht="16.5" x14ac:dyDescent="0.25">
      <c r="A26" s="57"/>
      <c r="B26" s="54"/>
      <c r="C26" s="49"/>
      <c r="D26" s="49"/>
      <c r="E26" s="49"/>
      <c r="F26" s="8" t="s">
        <v>10</v>
      </c>
      <c r="G26" s="18">
        <v>0</v>
      </c>
      <c r="H26" s="18">
        <v>0</v>
      </c>
      <c r="I26" s="18" t="s">
        <v>16</v>
      </c>
      <c r="J26" s="9"/>
    </row>
    <row r="27" spans="1:10" s="10" customFormat="1" ht="25.5" x14ac:dyDescent="0.25">
      <c r="A27" s="57"/>
      <c r="B27" s="54"/>
      <c r="C27" s="49"/>
      <c r="D27" s="49"/>
      <c r="E27" s="49"/>
      <c r="F27" s="8" t="s">
        <v>11</v>
      </c>
      <c r="G27" s="18">
        <v>0</v>
      </c>
      <c r="H27" s="18">
        <v>0</v>
      </c>
      <c r="I27" s="18" t="s">
        <v>16</v>
      </c>
      <c r="J27" s="9"/>
    </row>
    <row r="28" spans="1:10" s="10" customFormat="1" ht="16.5" x14ac:dyDescent="0.25">
      <c r="A28" s="57"/>
      <c r="B28" s="54"/>
      <c r="C28" s="49"/>
      <c r="D28" s="49"/>
      <c r="E28" s="49"/>
      <c r="F28" s="8" t="s">
        <v>12</v>
      </c>
      <c r="G28" s="18">
        <v>0</v>
      </c>
      <c r="H28" s="18">
        <v>0</v>
      </c>
      <c r="I28" s="18" t="s">
        <v>16</v>
      </c>
      <c r="J28" s="9"/>
    </row>
    <row r="29" spans="1:10" s="10" customFormat="1" ht="25.5" x14ac:dyDescent="0.25">
      <c r="A29" s="57"/>
      <c r="B29" s="55"/>
      <c r="C29" s="49"/>
      <c r="D29" s="49"/>
      <c r="E29" s="49"/>
      <c r="F29" s="8" t="s">
        <v>13</v>
      </c>
      <c r="G29" s="18">
        <v>50</v>
      </c>
      <c r="H29" s="18">
        <v>0</v>
      </c>
      <c r="I29" s="18">
        <f t="shared" si="0"/>
        <v>0</v>
      </c>
      <c r="J29" s="9"/>
    </row>
    <row r="30" spans="1:10" s="10" customFormat="1" ht="16.5" customHeight="1" x14ac:dyDescent="0.25">
      <c r="A30" s="57" t="s">
        <v>23</v>
      </c>
      <c r="B30" s="53" t="s">
        <v>146</v>
      </c>
      <c r="C30" s="49" t="s">
        <v>148</v>
      </c>
      <c r="D30" s="49">
        <v>2019</v>
      </c>
      <c r="E30" s="49">
        <v>2019</v>
      </c>
      <c r="F30" s="8" t="s">
        <v>9</v>
      </c>
      <c r="G30" s="18">
        <f>G31+G32+G33+G34</f>
        <v>0</v>
      </c>
      <c r="H30" s="18">
        <f>H31+H32+H33+H34</f>
        <v>0</v>
      </c>
      <c r="I30" s="18" t="s">
        <v>16</v>
      </c>
      <c r="J30" s="9"/>
    </row>
    <row r="31" spans="1:10" s="10" customFormat="1" ht="16.5" x14ac:dyDescent="0.25">
      <c r="A31" s="57"/>
      <c r="B31" s="54"/>
      <c r="C31" s="49"/>
      <c r="D31" s="49"/>
      <c r="E31" s="49"/>
      <c r="F31" s="8" t="s">
        <v>10</v>
      </c>
      <c r="G31" s="18">
        <v>0</v>
      </c>
      <c r="H31" s="18">
        <v>0</v>
      </c>
      <c r="I31" s="18" t="s">
        <v>16</v>
      </c>
      <c r="J31" s="9"/>
    </row>
    <row r="32" spans="1:10" s="10" customFormat="1" ht="25.5" x14ac:dyDescent="0.25">
      <c r="A32" s="57"/>
      <c r="B32" s="54"/>
      <c r="C32" s="49"/>
      <c r="D32" s="49"/>
      <c r="E32" s="49"/>
      <c r="F32" s="8" t="s">
        <v>11</v>
      </c>
      <c r="G32" s="18">
        <v>0</v>
      </c>
      <c r="H32" s="18">
        <v>0</v>
      </c>
      <c r="I32" s="18" t="s">
        <v>16</v>
      </c>
      <c r="J32" s="9"/>
    </row>
    <row r="33" spans="1:10" s="10" customFormat="1" ht="16.5" x14ac:dyDescent="0.25">
      <c r="A33" s="57"/>
      <c r="B33" s="54"/>
      <c r="C33" s="49"/>
      <c r="D33" s="49"/>
      <c r="E33" s="49"/>
      <c r="F33" s="8" t="s">
        <v>12</v>
      </c>
      <c r="G33" s="18">
        <v>0</v>
      </c>
      <c r="H33" s="18">
        <v>0</v>
      </c>
      <c r="I33" s="18" t="s">
        <v>16</v>
      </c>
      <c r="J33" s="9"/>
    </row>
    <row r="34" spans="1:10" s="10" customFormat="1" ht="25.5" x14ac:dyDescent="0.25">
      <c r="A34" s="57"/>
      <c r="B34" s="55"/>
      <c r="C34" s="49"/>
      <c r="D34" s="49"/>
      <c r="E34" s="49"/>
      <c r="F34" s="8" t="s">
        <v>13</v>
      </c>
      <c r="G34" s="18">
        <v>0</v>
      </c>
      <c r="H34" s="18">
        <v>0</v>
      </c>
      <c r="I34" s="18" t="s">
        <v>16</v>
      </c>
      <c r="J34" s="9"/>
    </row>
    <row r="35" spans="1:10" s="10" customFormat="1" ht="16.5" customHeight="1" x14ac:dyDescent="0.25">
      <c r="A35" s="57" t="s">
        <v>67</v>
      </c>
      <c r="B35" s="53" t="s">
        <v>147</v>
      </c>
      <c r="C35" s="49" t="s">
        <v>149</v>
      </c>
      <c r="D35" s="49">
        <v>2019</v>
      </c>
      <c r="E35" s="49">
        <v>2019</v>
      </c>
      <c r="F35" s="8" t="s">
        <v>9</v>
      </c>
      <c r="G35" s="18">
        <f>G36+G37+G38+G39</f>
        <v>30</v>
      </c>
      <c r="H35" s="18">
        <f>H36+H37+H38+H39</f>
        <v>0</v>
      </c>
      <c r="I35" s="18">
        <f t="shared" si="0"/>
        <v>0</v>
      </c>
      <c r="J35" s="9"/>
    </row>
    <row r="36" spans="1:10" s="10" customFormat="1" ht="16.5" x14ac:dyDescent="0.25">
      <c r="A36" s="57"/>
      <c r="B36" s="54"/>
      <c r="C36" s="49"/>
      <c r="D36" s="49"/>
      <c r="E36" s="49"/>
      <c r="F36" s="8" t="s">
        <v>10</v>
      </c>
      <c r="G36" s="18">
        <v>0</v>
      </c>
      <c r="H36" s="18">
        <v>0</v>
      </c>
      <c r="I36" s="18" t="s">
        <v>16</v>
      </c>
      <c r="J36" s="9"/>
    </row>
    <row r="37" spans="1:10" s="10" customFormat="1" ht="25.5" x14ac:dyDescent="0.25">
      <c r="A37" s="57"/>
      <c r="B37" s="54"/>
      <c r="C37" s="49"/>
      <c r="D37" s="49"/>
      <c r="E37" s="49"/>
      <c r="F37" s="8" t="s">
        <v>11</v>
      </c>
      <c r="G37" s="18">
        <v>0</v>
      </c>
      <c r="H37" s="18">
        <v>0</v>
      </c>
      <c r="I37" s="18" t="s">
        <v>16</v>
      </c>
      <c r="J37" s="9"/>
    </row>
    <row r="38" spans="1:10" s="10" customFormat="1" ht="16.5" x14ac:dyDescent="0.25">
      <c r="A38" s="57"/>
      <c r="B38" s="54"/>
      <c r="C38" s="49"/>
      <c r="D38" s="49"/>
      <c r="E38" s="49"/>
      <c r="F38" s="8" t="s">
        <v>12</v>
      </c>
      <c r="G38" s="18">
        <v>0</v>
      </c>
      <c r="H38" s="18">
        <v>0</v>
      </c>
      <c r="I38" s="18" t="s">
        <v>16</v>
      </c>
      <c r="J38" s="9"/>
    </row>
    <row r="39" spans="1:10" s="10" customFormat="1" ht="25.5" x14ac:dyDescent="0.25">
      <c r="A39" s="57"/>
      <c r="B39" s="55"/>
      <c r="C39" s="49"/>
      <c r="D39" s="49"/>
      <c r="E39" s="49"/>
      <c r="F39" s="8" t="s">
        <v>13</v>
      </c>
      <c r="G39" s="18">
        <v>30</v>
      </c>
      <c r="H39" s="18">
        <v>0</v>
      </c>
      <c r="I39" s="18">
        <f t="shared" ref="I39:I49" si="9">H39/G39*100</f>
        <v>0</v>
      </c>
      <c r="J39" s="9"/>
    </row>
    <row r="40" spans="1:10" s="10" customFormat="1" ht="16.5" customHeight="1" x14ac:dyDescent="0.25">
      <c r="A40" s="50" t="s">
        <v>77</v>
      </c>
      <c r="B40" s="61" t="s">
        <v>150</v>
      </c>
      <c r="C40" s="73"/>
      <c r="D40" s="73"/>
      <c r="E40" s="70"/>
      <c r="F40" s="8" t="s">
        <v>9</v>
      </c>
      <c r="G40" s="18">
        <f>G45</f>
        <v>2225.6999999999998</v>
      </c>
      <c r="H40" s="18">
        <f>H45</f>
        <v>1271.7</v>
      </c>
      <c r="I40" s="18">
        <f t="shared" si="9"/>
        <v>57.137080469065914</v>
      </c>
      <c r="J40" s="9"/>
    </row>
    <row r="41" spans="1:10" s="10" customFormat="1" ht="16.5" x14ac:dyDescent="0.25">
      <c r="A41" s="51"/>
      <c r="B41" s="62"/>
      <c r="C41" s="74"/>
      <c r="D41" s="74"/>
      <c r="E41" s="71"/>
      <c r="F41" s="8" t="s">
        <v>10</v>
      </c>
      <c r="G41" s="18">
        <f t="shared" ref="G41:H41" si="10">G46</f>
        <v>0</v>
      </c>
      <c r="H41" s="18">
        <f t="shared" si="10"/>
        <v>0</v>
      </c>
      <c r="I41" s="18" t="s">
        <v>16</v>
      </c>
      <c r="J41" s="9"/>
    </row>
    <row r="42" spans="1:10" s="10" customFormat="1" ht="25.5" x14ac:dyDescent="0.25">
      <c r="A42" s="51"/>
      <c r="B42" s="62"/>
      <c r="C42" s="74"/>
      <c r="D42" s="74"/>
      <c r="E42" s="71"/>
      <c r="F42" s="8" t="s">
        <v>11</v>
      </c>
      <c r="G42" s="18">
        <f t="shared" ref="G42:H42" si="11">G47</f>
        <v>0</v>
      </c>
      <c r="H42" s="18">
        <f t="shared" si="11"/>
        <v>0</v>
      </c>
      <c r="I42" s="18" t="s">
        <v>16</v>
      </c>
      <c r="J42" s="9"/>
    </row>
    <row r="43" spans="1:10" s="10" customFormat="1" ht="16.5" x14ac:dyDescent="0.25">
      <c r="A43" s="51"/>
      <c r="B43" s="62"/>
      <c r="C43" s="74"/>
      <c r="D43" s="74"/>
      <c r="E43" s="71"/>
      <c r="F43" s="8" t="s">
        <v>12</v>
      </c>
      <c r="G43" s="18">
        <f t="shared" ref="G43:H43" si="12">G48</f>
        <v>0</v>
      </c>
      <c r="H43" s="18">
        <f t="shared" si="12"/>
        <v>0</v>
      </c>
      <c r="I43" s="18" t="s">
        <v>16</v>
      </c>
      <c r="J43" s="9"/>
    </row>
    <row r="44" spans="1:10" s="10" customFormat="1" ht="25.5" customHeight="1" x14ac:dyDescent="0.25">
      <c r="A44" s="52"/>
      <c r="B44" s="63"/>
      <c r="C44" s="75"/>
      <c r="D44" s="75"/>
      <c r="E44" s="72"/>
      <c r="F44" s="8" t="s">
        <v>13</v>
      </c>
      <c r="G44" s="18">
        <f t="shared" ref="G44:H44" si="13">G49</f>
        <v>2225.6999999999998</v>
      </c>
      <c r="H44" s="18">
        <f t="shared" si="13"/>
        <v>1271.7</v>
      </c>
      <c r="I44" s="18">
        <f t="shared" si="9"/>
        <v>57.137080469065914</v>
      </c>
      <c r="J44" s="11"/>
    </row>
    <row r="45" spans="1:10" s="10" customFormat="1" ht="15" customHeight="1" x14ac:dyDescent="0.25">
      <c r="A45" s="50" t="s">
        <v>100</v>
      </c>
      <c r="B45" s="58" t="s">
        <v>151</v>
      </c>
      <c r="C45" s="49" t="s">
        <v>152</v>
      </c>
      <c r="D45" s="49">
        <v>2019</v>
      </c>
      <c r="E45" s="49">
        <v>2019</v>
      </c>
      <c r="F45" s="8" t="s">
        <v>9</v>
      </c>
      <c r="G45" s="18">
        <f>G46+G47+G48+G49</f>
        <v>2225.6999999999998</v>
      </c>
      <c r="H45" s="18">
        <f>H46+H47+H48+H49</f>
        <v>1271.7</v>
      </c>
      <c r="I45" s="18">
        <f t="shared" si="9"/>
        <v>57.137080469065914</v>
      </c>
      <c r="J45" s="9"/>
    </row>
    <row r="46" spans="1:10" s="10" customFormat="1" x14ac:dyDescent="0.25">
      <c r="A46" s="51"/>
      <c r="B46" s="59"/>
      <c r="C46" s="49"/>
      <c r="D46" s="49"/>
      <c r="E46" s="49"/>
      <c r="F46" s="8" t="s">
        <v>10</v>
      </c>
      <c r="G46" s="26">
        <v>0</v>
      </c>
      <c r="H46" s="26">
        <v>0</v>
      </c>
      <c r="I46" s="18" t="s">
        <v>16</v>
      </c>
    </row>
    <row r="47" spans="1:10" s="10" customFormat="1" ht="25.5" x14ac:dyDescent="0.25">
      <c r="A47" s="51"/>
      <c r="B47" s="59"/>
      <c r="C47" s="49"/>
      <c r="D47" s="49"/>
      <c r="E47" s="49"/>
      <c r="F47" s="8" t="s">
        <v>11</v>
      </c>
      <c r="G47" s="26">
        <v>0</v>
      </c>
      <c r="H47" s="26">
        <v>0</v>
      </c>
      <c r="I47" s="18" t="s">
        <v>16</v>
      </c>
    </row>
    <row r="48" spans="1:10" s="10" customFormat="1" x14ac:dyDescent="0.25">
      <c r="A48" s="51"/>
      <c r="B48" s="59"/>
      <c r="C48" s="49"/>
      <c r="D48" s="49"/>
      <c r="E48" s="49"/>
      <c r="F48" s="8" t="s">
        <v>12</v>
      </c>
      <c r="G48" s="26">
        <v>0</v>
      </c>
      <c r="H48" s="26">
        <v>0</v>
      </c>
      <c r="I48" s="18" t="s">
        <v>16</v>
      </c>
    </row>
    <row r="49" spans="1:10" s="10" customFormat="1" ht="25.5" x14ac:dyDescent="0.25">
      <c r="A49" s="52"/>
      <c r="B49" s="60"/>
      <c r="C49" s="49"/>
      <c r="D49" s="49"/>
      <c r="E49" s="49"/>
      <c r="F49" s="8" t="s">
        <v>13</v>
      </c>
      <c r="G49" s="26">
        <v>2225.6999999999998</v>
      </c>
      <c r="H49" s="26">
        <v>1271.7</v>
      </c>
      <c r="I49" s="18">
        <f t="shared" si="9"/>
        <v>57.137080469065914</v>
      </c>
    </row>
    <row r="50" spans="1:10" s="13" customFormat="1" ht="16.5" x14ac:dyDescent="0.25">
      <c r="A50" s="48" t="s">
        <v>95</v>
      </c>
      <c r="B50" s="48"/>
      <c r="C50" s="48"/>
      <c r="D50" s="48"/>
      <c r="E50" s="48"/>
      <c r="F50" s="15" t="s">
        <v>9</v>
      </c>
      <c r="G50" s="19">
        <v>65.5</v>
      </c>
      <c r="H50" s="19">
        <v>0</v>
      </c>
      <c r="I50" s="19">
        <v>0</v>
      </c>
      <c r="J50" s="12"/>
    </row>
    <row r="51" spans="1:10" s="13" customFormat="1" ht="16.5" x14ac:dyDescent="0.25">
      <c r="A51" s="48"/>
      <c r="B51" s="48"/>
      <c r="C51" s="48"/>
      <c r="D51" s="48"/>
      <c r="E51" s="48"/>
      <c r="F51" s="15" t="s">
        <v>10</v>
      </c>
      <c r="G51" s="19">
        <v>0</v>
      </c>
      <c r="H51" s="19">
        <v>0</v>
      </c>
      <c r="I51" s="19" t="s">
        <v>16</v>
      </c>
      <c r="J51" s="12"/>
    </row>
    <row r="52" spans="1:10" s="13" customFormat="1" ht="25.5" x14ac:dyDescent="0.25">
      <c r="A52" s="48"/>
      <c r="B52" s="48"/>
      <c r="C52" s="48"/>
      <c r="D52" s="48"/>
      <c r="E52" s="48"/>
      <c r="F52" s="15" t="s">
        <v>11</v>
      </c>
      <c r="G52" s="19">
        <v>0</v>
      </c>
      <c r="H52" s="19">
        <v>0</v>
      </c>
      <c r="I52" s="19" t="s">
        <v>16</v>
      </c>
      <c r="J52" s="12"/>
    </row>
    <row r="53" spans="1:10" s="13" customFormat="1" ht="16.5" x14ac:dyDescent="0.25">
      <c r="A53" s="48"/>
      <c r="B53" s="48"/>
      <c r="C53" s="48"/>
      <c r="D53" s="48"/>
      <c r="E53" s="48"/>
      <c r="F53" s="15" t="s">
        <v>12</v>
      </c>
      <c r="G53" s="19">
        <v>0</v>
      </c>
      <c r="H53" s="19">
        <v>0</v>
      </c>
      <c r="I53" s="19" t="s">
        <v>16</v>
      </c>
      <c r="J53" s="12"/>
    </row>
    <row r="54" spans="1:10" s="13" customFormat="1" ht="25.5" x14ac:dyDescent="0.25">
      <c r="A54" s="48"/>
      <c r="B54" s="48"/>
      <c r="C54" s="48"/>
      <c r="D54" s="48"/>
      <c r="E54" s="48"/>
      <c r="F54" s="15" t="s">
        <v>13</v>
      </c>
      <c r="G54" s="19">
        <v>65.5</v>
      </c>
      <c r="H54" s="19">
        <v>0</v>
      </c>
      <c r="I54" s="19">
        <v>0</v>
      </c>
      <c r="J54" s="12"/>
    </row>
    <row r="55" spans="1:10" s="10" customFormat="1" ht="16.5" x14ac:dyDescent="0.25">
      <c r="A55" s="49">
        <v>1</v>
      </c>
      <c r="B55" s="49" t="s">
        <v>96</v>
      </c>
      <c r="C55" s="49"/>
      <c r="D55" s="49"/>
      <c r="E55" s="49"/>
      <c r="F55" s="8" t="s">
        <v>9</v>
      </c>
      <c r="G55" s="18">
        <v>65.5</v>
      </c>
      <c r="H55" s="18">
        <v>0</v>
      </c>
      <c r="I55" s="18">
        <v>0</v>
      </c>
      <c r="J55" s="9"/>
    </row>
    <row r="56" spans="1:10" s="10" customFormat="1" ht="16.5" x14ac:dyDescent="0.25">
      <c r="A56" s="49"/>
      <c r="B56" s="49"/>
      <c r="C56" s="49"/>
      <c r="D56" s="49"/>
      <c r="E56" s="49"/>
      <c r="F56" s="8" t="s">
        <v>10</v>
      </c>
      <c r="G56" s="18">
        <v>0</v>
      </c>
      <c r="H56" s="18">
        <v>0</v>
      </c>
      <c r="I56" s="18" t="s">
        <v>16</v>
      </c>
      <c r="J56" s="9"/>
    </row>
    <row r="57" spans="1:10" s="10" customFormat="1" ht="25.5" x14ac:dyDescent="0.25">
      <c r="A57" s="49"/>
      <c r="B57" s="49"/>
      <c r="C57" s="49"/>
      <c r="D57" s="49"/>
      <c r="E57" s="49"/>
      <c r="F57" s="8" t="s">
        <v>11</v>
      </c>
      <c r="G57" s="18">
        <v>0</v>
      </c>
      <c r="H57" s="18">
        <v>0</v>
      </c>
      <c r="I57" s="18" t="s">
        <v>16</v>
      </c>
      <c r="J57" s="9"/>
    </row>
    <row r="58" spans="1:10" s="10" customFormat="1" ht="16.5" x14ac:dyDescent="0.25">
      <c r="A58" s="49"/>
      <c r="B58" s="49"/>
      <c r="C58" s="49"/>
      <c r="D58" s="49"/>
      <c r="E58" s="49"/>
      <c r="F58" s="8" t="s">
        <v>12</v>
      </c>
      <c r="G58" s="18">
        <v>0</v>
      </c>
      <c r="H58" s="18">
        <v>0</v>
      </c>
      <c r="I58" s="18" t="s">
        <v>16</v>
      </c>
      <c r="J58" s="9"/>
    </row>
    <row r="59" spans="1:10" s="10" customFormat="1" ht="25.5" x14ac:dyDescent="0.25">
      <c r="A59" s="49"/>
      <c r="B59" s="49"/>
      <c r="C59" s="49"/>
      <c r="D59" s="49"/>
      <c r="E59" s="49"/>
      <c r="F59" s="8" t="s">
        <v>13</v>
      </c>
      <c r="G59" s="18">
        <v>65.5</v>
      </c>
      <c r="H59" s="18">
        <v>0</v>
      </c>
      <c r="I59" s="18">
        <v>0</v>
      </c>
      <c r="J59" s="9"/>
    </row>
    <row r="60" spans="1:10" s="10" customFormat="1" ht="16.5" customHeight="1" x14ac:dyDescent="0.25">
      <c r="A60" s="57" t="s">
        <v>15</v>
      </c>
      <c r="B60" s="56" t="s">
        <v>97</v>
      </c>
      <c r="C60" s="49" t="s">
        <v>94</v>
      </c>
      <c r="D60" s="49">
        <v>2019</v>
      </c>
      <c r="E60" s="49">
        <v>2019</v>
      </c>
      <c r="F60" s="8" t="s">
        <v>9</v>
      </c>
      <c r="G60" s="18">
        <v>65.5</v>
      </c>
      <c r="H60" s="18">
        <v>0</v>
      </c>
      <c r="I60" s="18">
        <f t="shared" ref="I60:I64" si="14">H60/G60*100</f>
        <v>0</v>
      </c>
      <c r="J60" s="9"/>
    </row>
    <row r="61" spans="1:10" s="10" customFormat="1" ht="16.5" x14ac:dyDescent="0.25">
      <c r="A61" s="57"/>
      <c r="B61" s="56"/>
      <c r="C61" s="49"/>
      <c r="D61" s="49"/>
      <c r="E61" s="49"/>
      <c r="F61" s="8" t="s">
        <v>10</v>
      </c>
      <c r="G61" s="18">
        <v>0</v>
      </c>
      <c r="H61" s="18">
        <v>0</v>
      </c>
      <c r="I61" s="18" t="s">
        <v>16</v>
      </c>
      <c r="J61" s="9"/>
    </row>
    <row r="62" spans="1:10" s="10" customFormat="1" ht="25.5" x14ac:dyDescent="0.25">
      <c r="A62" s="57"/>
      <c r="B62" s="56"/>
      <c r="C62" s="49"/>
      <c r="D62" s="49"/>
      <c r="E62" s="49"/>
      <c r="F62" s="8" t="s">
        <v>11</v>
      </c>
      <c r="G62" s="18">
        <v>0</v>
      </c>
      <c r="H62" s="18">
        <v>0</v>
      </c>
      <c r="I62" s="18" t="s">
        <v>16</v>
      </c>
      <c r="J62" s="9"/>
    </row>
    <row r="63" spans="1:10" s="10" customFormat="1" ht="16.5" x14ac:dyDescent="0.25">
      <c r="A63" s="57"/>
      <c r="B63" s="56"/>
      <c r="C63" s="49"/>
      <c r="D63" s="49"/>
      <c r="E63" s="49"/>
      <c r="F63" s="8" t="s">
        <v>12</v>
      </c>
      <c r="G63" s="18">
        <v>0</v>
      </c>
      <c r="H63" s="18">
        <v>0</v>
      </c>
      <c r="I63" s="18" t="s">
        <v>16</v>
      </c>
      <c r="J63" s="9"/>
    </row>
    <row r="64" spans="1:10" s="10" customFormat="1" ht="25.5" x14ac:dyDescent="0.25">
      <c r="A64" s="57"/>
      <c r="B64" s="56"/>
      <c r="C64" s="49"/>
      <c r="D64" s="49"/>
      <c r="E64" s="49"/>
      <c r="F64" s="8" t="s">
        <v>13</v>
      </c>
      <c r="G64" s="18">
        <v>65.5</v>
      </c>
      <c r="H64" s="18">
        <v>0</v>
      </c>
      <c r="I64" s="18">
        <f t="shared" si="14"/>
        <v>0</v>
      </c>
      <c r="J64" s="9"/>
    </row>
    <row r="65" spans="1:10" s="17" customFormat="1" ht="16.5" customHeight="1" x14ac:dyDescent="0.25">
      <c r="A65" s="79" t="s">
        <v>65</v>
      </c>
      <c r="B65" s="80"/>
      <c r="C65" s="80"/>
      <c r="D65" s="80"/>
      <c r="E65" s="81"/>
      <c r="F65" s="15" t="s">
        <v>9</v>
      </c>
      <c r="G65" s="19">
        <f>G70+G95+G110+G125</f>
        <v>20825</v>
      </c>
      <c r="H65" s="19">
        <f>H70+H95+H110+H125</f>
        <v>13155.1</v>
      </c>
      <c r="I65" s="19">
        <f>H65/G65*100</f>
        <v>63.169747899159667</v>
      </c>
      <c r="J65" s="16"/>
    </row>
    <row r="66" spans="1:10" s="17" customFormat="1" ht="16.5" x14ac:dyDescent="0.25">
      <c r="A66" s="82"/>
      <c r="B66" s="83"/>
      <c r="C66" s="83"/>
      <c r="D66" s="83"/>
      <c r="E66" s="84"/>
      <c r="F66" s="15" t="s">
        <v>10</v>
      </c>
      <c r="G66" s="19">
        <f t="shared" ref="G66:H66" si="15">G71+G96+G111+G126</f>
        <v>0</v>
      </c>
      <c r="H66" s="19">
        <f t="shared" si="15"/>
        <v>16</v>
      </c>
      <c r="I66" s="19" t="s">
        <v>16</v>
      </c>
      <c r="J66" s="16"/>
    </row>
    <row r="67" spans="1:10" s="17" customFormat="1" ht="25.5" x14ac:dyDescent="0.25">
      <c r="A67" s="82"/>
      <c r="B67" s="83"/>
      <c r="C67" s="83"/>
      <c r="D67" s="83"/>
      <c r="E67" s="84"/>
      <c r="F67" s="15" t="s">
        <v>11</v>
      </c>
      <c r="G67" s="19">
        <f t="shared" ref="G67:H67" si="16">G72+G97+G112+G127</f>
        <v>0</v>
      </c>
      <c r="H67" s="19">
        <f t="shared" si="16"/>
        <v>129.9</v>
      </c>
      <c r="I67" s="19" t="s">
        <v>16</v>
      </c>
      <c r="J67" s="16"/>
    </row>
    <row r="68" spans="1:10" s="17" customFormat="1" ht="16.5" x14ac:dyDescent="0.25">
      <c r="A68" s="82"/>
      <c r="B68" s="83"/>
      <c r="C68" s="83"/>
      <c r="D68" s="83"/>
      <c r="E68" s="84"/>
      <c r="F68" s="15" t="s">
        <v>12</v>
      </c>
      <c r="G68" s="19">
        <f t="shared" ref="G68:H68" si="17">G73+G98+G113+G128</f>
        <v>395.5</v>
      </c>
      <c r="H68" s="19">
        <f t="shared" si="17"/>
        <v>168.2</v>
      </c>
      <c r="I68" s="19">
        <f t="shared" ref="I68:I129" si="18">H68/G68*100</f>
        <v>42.528445006321107</v>
      </c>
      <c r="J68" s="16"/>
    </row>
    <row r="69" spans="1:10" s="17" customFormat="1" ht="25.5" x14ac:dyDescent="0.25">
      <c r="A69" s="85"/>
      <c r="B69" s="86"/>
      <c r="C69" s="86"/>
      <c r="D69" s="86"/>
      <c r="E69" s="87"/>
      <c r="F69" s="15" t="s">
        <v>13</v>
      </c>
      <c r="G69" s="19">
        <f t="shared" ref="G69:H69" si="19">G74+G99+G114+G129</f>
        <v>20429.5</v>
      </c>
      <c r="H69" s="19">
        <f t="shared" si="19"/>
        <v>12841</v>
      </c>
      <c r="I69" s="19">
        <f t="shared" si="18"/>
        <v>62.855184904182678</v>
      </c>
      <c r="J69" s="16"/>
    </row>
    <row r="70" spans="1:10" s="10" customFormat="1" ht="16.5" x14ac:dyDescent="0.25">
      <c r="A70" s="49">
        <v>1</v>
      </c>
      <c r="B70" s="61" t="s">
        <v>66</v>
      </c>
      <c r="C70" s="73"/>
      <c r="D70" s="73"/>
      <c r="E70" s="70"/>
      <c r="F70" s="8" t="s">
        <v>9</v>
      </c>
      <c r="G70" s="18">
        <f>G71+G72+G73+G74</f>
        <v>4992.3</v>
      </c>
      <c r="H70" s="18">
        <f>H71+H72+H73+H74</f>
        <v>3010</v>
      </c>
      <c r="I70" s="18">
        <f t="shared" si="18"/>
        <v>60.292850990525402</v>
      </c>
      <c r="J70" s="9"/>
    </row>
    <row r="71" spans="1:10" s="10" customFormat="1" ht="16.5" x14ac:dyDescent="0.25">
      <c r="A71" s="49"/>
      <c r="B71" s="62"/>
      <c r="C71" s="74"/>
      <c r="D71" s="74"/>
      <c r="E71" s="71"/>
      <c r="F71" s="8" t="s">
        <v>10</v>
      </c>
      <c r="G71" s="18">
        <f>G76+G81+G86+G91</f>
        <v>0</v>
      </c>
      <c r="H71" s="18">
        <f>H76+H81+H86+H91</f>
        <v>16</v>
      </c>
      <c r="I71" s="18" t="s">
        <v>16</v>
      </c>
      <c r="J71" s="9"/>
    </row>
    <row r="72" spans="1:10" s="10" customFormat="1" ht="25.5" x14ac:dyDescent="0.25">
      <c r="A72" s="49"/>
      <c r="B72" s="62"/>
      <c r="C72" s="74"/>
      <c r="D72" s="74"/>
      <c r="E72" s="71"/>
      <c r="F72" s="8" t="s">
        <v>11</v>
      </c>
      <c r="G72" s="18">
        <f t="shared" ref="G72:H72" si="20">G77+G82+G87+G92</f>
        <v>0</v>
      </c>
      <c r="H72" s="18">
        <f t="shared" si="20"/>
        <v>129.9</v>
      </c>
      <c r="I72" s="18" t="s">
        <v>16</v>
      </c>
      <c r="J72" s="9"/>
    </row>
    <row r="73" spans="1:10" s="10" customFormat="1" ht="16.5" x14ac:dyDescent="0.25">
      <c r="A73" s="49"/>
      <c r="B73" s="62"/>
      <c r="C73" s="74"/>
      <c r="D73" s="74"/>
      <c r="E73" s="71"/>
      <c r="F73" s="8" t="s">
        <v>12</v>
      </c>
      <c r="G73" s="18">
        <f t="shared" ref="G73:H73" si="21">G78+G83+G88+G93</f>
        <v>50</v>
      </c>
      <c r="H73" s="18">
        <f t="shared" si="21"/>
        <v>0</v>
      </c>
      <c r="I73" s="18">
        <f t="shared" si="18"/>
        <v>0</v>
      </c>
      <c r="J73" s="9"/>
    </row>
    <row r="74" spans="1:10" s="10" customFormat="1" ht="25.5" x14ac:dyDescent="0.25">
      <c r="A74" s="49"/>
      <c r="B74" s="63"/>
      <c r="C74" s="75"/>
      <c r="D74" s="75"/>
      <c r="E74" s="72"/>
      <c r="F74" s="8" t="s">
        <v>13</v>
      </c>
      <c r="G74" s="18">
        <f t="shared" ref="G74:H74" si="22">G79+G84+G89+G94</f>
        <v>4942.3</v>
      </c>
      <c r="H74" s="18">
        <f t="shared" si="22"/>
        <v>2864.1</v>
      </c>
      <c r="I74" s="18">
        <f t="shared" si="18"/>
        <v>57.950751674321666</v>
      </c>
      <c r="J74" s="9"/>
    </row>
    <row r="75" spans="1:10" s="10" customFormat="1" ht="16.5" customHeight="1" x14ac:dyDescent="0.25">
      <c r="A75" s="57" t="s">
        <v>15</v>
      </c>
      <c r="B75" s="58" t="s">
        <v>71</v>
      </c>
      <c r="C75" s="67" t="s">
        <v>76</v>
      </c>
      <c r="D75" s="67">
        <v>2019</v>
      </c>
      <c r="E75" s="70">
        <v>2019</v>
      </c>
      <c r="F75" s="8" t="s">
        <v>9</v>
      </c>
      <c r="G75" s="18">
        <f>G78+G79+G76+G77</f>
        <v>4850.3</v>
      </c>
      <c r="H75" s="18">
        <f>H78+H79+H76+H77</f>
        <v>2815.7</v>
      </c>
      <c r="I75" s="18">
        <f t="shared" si="18"/>
        <v>58.052079252829714</v>
      </c>
      <c r="J75" s="9"/>
    </row>
    <row r="76" spans="1:10" s="10" customFormat="1" ht="16.5" x14ac:dyDescent="0.25">
      <c r="A76" s="57"/>
      <c r="B76" s="59"/>
      <c r="C76" s="68"/>
      <c r="D76" s="68"/>
      <c r="E76" s="71"/>
      <c r="F76" s="8" t="s">
        <v>10</v>
      </c>
      <c r="G76" s="18">
        <v>0</v>
      </c>
      <c r="H76" s="18">
        <v>0</v>
      </c>
      <c r="I76" s="18" t="s">
        <v>16</v>
      </c>
      <c r="J76" s="9"/>
    </row>
    <row r="77" spans="1:10" s="10" customFormat="1" ht="25.5" x14ac:dyDescent="0.25">
      <c r="A77" s="57"/>
      <c r="B77" s="59"/>
      <c r="C77" s="68"/>
      <c r="D77" s="68"/>
      <c r="E77" s="71"/>
      <c r="F77" s="8" t="s">
        <v>11</v>
      </c>
      <c r="G77" s="18">
        <v>0</v>
      </c>
      <c r="H77" s="18">
        <v>0</v>
      </c>
      <c r="I77" s="18" t="s">
        <v>16</v>
      </c>
      <c r="J77" s="9"/>
    </row>
    <row r="78" spans="1:10" s="10" customFormat="1" ht="16.5" x14ac:dyDescent="0.25">
      <c r="A78" s="57"/>
      <c r="B78" s="59"/>
      <c r="C78" s="68"/>
      <c r="D78" s="68"/>
      <c r="E78" s="71"/>
      <c r="F78" s="8" t="s">
        <v>12</v>
      </c>
      <c r="G78" s="18">
        <v>40</v>
      </c>
      <c r="H78" s="18">
        <v>0</v>
      </c>
      <c r="I78" s="18">
        <f t="shared" si="18"/>
        <v>0</v>
      </c>
      <c r="J78" s="9"/>
    </row>
    <row r="79" spans="1:10" s="10" customFormat="1" ht="25.5" x14ac:dyDescent="0.25">
      <c r="A79" s="57"/>
      <c r="B79" s="60"/>
      <c r="C79" s="69"/>
      <c r="D79" s="69"/>
      <c r="E79" s="72"/>
      <c r="F79" s="8" t="s">
        <v>13</v>
      </c>
      <c r="G79" s="18">
        <v>4810.3</v>
      </c>
      <c r="H79" s="18">
        <v>2815.7</v>
      </c>
      <c r="I79" s="18">
        <f t="shared" si="18"/>
        <v>58.534810718666186</v>
      </c>
      <c r="J79" s="9"/>
    </row>
    <row r="80" spans="1:10" s="10" customFormat="1" ht="16.5" customHeight="1" x14ac:dyDescent="0.25">
      <c r="A80" s="57" t="s">
        <v>21</v>
      </c>
      <c r="B80" s="58" t="s">
        <v>72</v>
      </c>
      <c r="C80" s="67" t="s">
        <v>76</v>
      </c>
      <c r="D80" s="67">
        <v>2019</v>
      </c>
      <c r="E80" s="70">
        <v>2019</v>
      </c>
      <c r="F80" s="8" t="s">
        <v>9</v>
      </c>
      <c r="G80" s="18">
        <f>G84+G83+G82+G81</f>
        <v>36</v>
      </c>
      <c r="H80" s="18">
        <f>H84+H83+H82+H81</f>
        <v>39.1</v>
      </c>
      <c r="I80" s="18">
        <f t="shared" si="18"/>
        <v>108.61111111111113</v>
      </c>
      <c r="J80" s="9"/>
    </row>
    <row r="81" spans="1:10" s="10" customFormat="1" ht="16.5" x14ac:dyDescent="0.25">
      <c r="A81" s="57"/>
      <c r="B81" s="59"/>
      <c r="C81" s="68"/>
      <c r="D81" s="68"/>
      <c r="E81" s="71"/>
      <c r="F81" s="8" t="s">
        <v>10</v>
      </c>
      <c r="G81" s="18">
        <v>0</v>
      </c>
      <c r="H81" s="18">
        <v>0</v>
      </c>
      <c r="I81" s="18" t="s">
        <v>16</v>
      </c>
      <c r="J81" s="9"/>
    </row>
    <row r="82" spans="1:10" s="10" customFormat="1" ht="25.5" x14ac:dyDescent="0.25">
      <c r="A82" s="57"/>
      <c r="B82" s="59"/>
      <c r="C82" s="68"/>
      <c r="D82" s="68"/>
      <c r="E82" s="71"/>
      <c r="F82" s="8" t="s">
        <v>11</v>
      </c>
      <c r="G82" s="18">
        <v>0</v>
      </c>
      <c r="H82" s="18">
        <v>0</v>
      </c>
      <c r="I82" s="18" t="s">
        <v>16</v>
      </c>
      <c r="J82" s="9"/>
    </row>
    <row r="83" spans="1:10" s="10" customFormat="1" ht="16.5" x14ac:dyDescent="0.25">
      <c r="A83" s="57"/>
      <c r="B83" s="59"/>
      <c r="C83" s="68"/>
      <c r="D83" s="68"/>
      <c r="E83" s="71"/>
      <c r="F83" s="8" t="s">
        <v>12</v>
      </c>
      <c r="G83" s="18">
        <v>0</v>
      </c>
      <c r="H83" s="18">
        <v>0</v>
      </c>
      <c r="I83" s="18" t="s">
        <v>16</v>
      </c>
      <c r="J83" s="9"/>
    </row>
    <row r="84" spans="1:10" s="10" customFormat="1" ht="25.5" x14ac:dyDescent="0.25">
      <c r="A84" s="57"/>
      <c r="B84" s="60"/>
      <c r="C84" s="69"/>
      <c r="D84" s="69"/>
      <c r="E84" s="72"/>
      <c r="F84" s="8" t="s">
        <v>13</v>
      </c>
      <c r="G84" s="18">
        <v>36</v>
      </c>
      <c r="H84" s="27">
        <v>39.1</v>
      </c>
      <c r="I84" s="18">
        <f t="shared" si="18"/>
        <v>108.61111111111113</v>
      </c>
      <c r="J84" s="9"/>
    </row>
    <row r="85" spans="1:10" s="10" customFormat="1" ht="16.5" customHeight="1" x14ac:dyDescent="0.25">
      <c r="A85" s="57" t="s">
        <v>23</v>
      </c>
      <c r="B85" s="58" t="s">
        <v>73</v>
      </c>
      <c r="C85" s="67" t="s">
        <v>76</v>
      </c>
      <c r="D85" s="67">
        <v>2019</v>
      </c>
      <c r="E85" s="70">
        <v>2019</v>
      </c>
      <c r="F85" s="8" t="s">
        <v>9</v>
      </c>
      <c r="G85" s="18">
        <f>G88+G89+G86+G87</f>
        <v>66</v>
      </c>
      <c r="H85" s="18">
        <f>H88+H89+H86+H87</f>
        <v>0</v>
      </c>
      <c r="I85" s="18">
        <f t="shared" si="18"/>
        <v>0</v>
      </c>
      <c r="J85" s="9"/>
    </row>
    <row r="86" spans="1:10" s="10" customFormat="1" ht="16.5" x14ac:dyDescent="0.25">
      <c r="A86" s="57"/>
      <c r="B86" s="59"/>
      <c r="C86" s="68"/>
      <c r="D86" s="68"/>
      <c r="E86" s="71"/>
      <c r="F86" s="8" t="s">
        <v>10</v>
      </c>
      <c r="G86" s="18">
        <v>0</v>
      </c>
      <c r="H86" s="18">
        <v>0</v>
      </c>
      <c r="I86" s="18" t="s">
        <v>16</v>
      </c>
      <c r="J86" s="9"/>
    </row>
    <row r="87" spans="1:10" s="10" customFormat="1" ht="25.5" x14ac:dyDescent="0.25">
      <c r="A87" s="57"/>
      <c r="B87" s="59"/>
      <c r="C87" s="68"/>
      <c r="D87" s="68"/>
      <c r="E87" s="71"/>
      <c r="F87" s="8" t="s">
        <v>11</v>
      </c>
      <c r="G87" s="18">
        <v>0</v>
      </c>
      <c r="H87" s="18">
        <v>0</v>
      </c>
      <c r="I87" s="18" t="s">
        <v>16</v>
      </c>
      <c r="J87" s="9"/>
    </row>
    <row r="88" spans="1:10" s="10" customFormat="1" ht="16.5" x14ac:dyDescent="0.25">
      <c r="A88" s="57"/>
      <c r="B88" s="59"/>
      <c r="C88" s="68"/>
      <c r="D88" s="68"/>
      <c r="E88" s="71"/>
      <c r="F88" s="8" t="s">
        <v>12</v>
      </c>
      <c r="G88" s="18">
        <v>10</v>
      </c>
      <c r="H88" s="18">
        <v>0</v>
      </c>
      <c r="I88" s="18">
        <f t="shared" si="18"/>
        <v>0</v>
      </c>
      <c r="J88" s="9"/>
    </row>
    <row r="89" spans="1:10" s="10" customFormat="1" ht="25.5" x14ac:dyDescent="0.25">
      <c r="A89" s="57"/>
      <c r="B89" s="60"/>
      <c r="C89" s="69"/>
      <c r="D89" s="69"/>
      <c r="E89" s="72"/>
      <c r="F89" s="8" t="s">
        <v>13</v>
      </c>
      <c r="G89" s="18">
        <v>56</v>
      </c>
      <c r="H89" s="18">
        <v>0</v>
      </c>
      <c r="I89" s="18">
        <f t="shared" si="18"/>
        <v>0</v>
      </c>
      <c r="J89" s="9"/>
    </row>
    <row r="90" spans="1:10" s="10" customFormat="1" ht="16.5" customHeight="1" x14ac:dyDescent="0.25">
      <c r="A90" s="57" t="s">
        <v>67</v>
      </c>
      <c r="B90" s="58" t="s">
        <v>74</v>
      </c>
      <c r="C90" s="67" t="s">
        <v>76</v>
      </c>
      <c r="D90" s="67">
        <v>2019</v>
      </c>
      <c r="E90" s="70">
        <v>2019</v>
      </c>
      <c r="F90" s="8" t="s">
        <v>9</v>
      </c>
      <c r="G90" s="18">
        <f>G91+G92+G93+G94</f>
        <v>40</v>
      </c>
      <c r="H90" s="18">
        <f>H91+H92+H93+H94</f>
        <v>155.20000000000002</v>
      </c>
      <c r="I90" s="18">
        <f t="shared" si="18"/>
        <v>388.00000000000006</v>
      </c>
      <c r="J90" s="9"/>
    </row>
    <row r="91" spans="1:10" s="10" customFormat="1" ht="16.5" x14ac:dyDescent="0.25">
      <c r="A91" s="57"/>
      <c r="B91" s="59"/>
      <c r="C91" s="68"/>
      <c r="D91" s="68"/>
      <c r="E91" s="71"/>
      <c r="F91" s="8" t="s">
        <v>10</v>
      </c>
      <c r="G91" s="18">
        <v>0</v>
      </c>
      <c r="H91" s="18">
        <v>16</v>
      </c>
      <c r="I91" s="18" t="s">
        <v>16</v>
      </c>
      <c r="J91" s="9"/>
    </row>
    <row r="92" spans="1:10" s="10" customFormat="1" ht="25.5" x14ac:dyDescent="0.25">
      <c r="A92" s="57"/>
      <c r="B92" s="59"/>
      <c r="C92" s="68"/>
      <c r="D92" s="68"/>
      <c r="E92" s="71"/>
      <c r="F92" s="8" t="s">
        <v>11</v>
      </c>
      <c r="G92" s="18">
        <v>0</v>
      </c>
      <c r="H92" s="18">
        <v>129.9</v>
      </c>
      <c r="I92" s="18" t="s">
        <v>16</v>
      </c>
      <c r="J92" s="9"/>
    </row>
    <row r="93" spans="1:10" s="10" customFormat="1" ht="16.5" x14ac:dyDescent="0.25">
      <c r="A93" s="57"/>
      <c r="B93" s="59"/>
      <c r="C93" s="68"/>
      <c r="D93" s="68"/>
      <c r="E93" s="71"/>
      <c r="F93" s="8" t="s">
        <v>12</v>
      </c>
      <c r="G93" s="18">
        <v>0</v>
      </c>
      <c r="H93" s="18">
        <v>0</v>
      </c>
      <c r="I93" s="18" t="s">
        <v>16</v>
      </c>
      <c r="J93" s="9"/>
    </row>
    <row r="94" spans="1:10" s="10" customFormat="1" ht="25.5" x14ac:dyDescent="0.25">
      <c r="A94" s="57"/>
      <c r="B94" s="60"/>
      <c r="C94" s="69"/>
      <c r="D94" s="69"/>
      <c r="E94" s="72"/>
      <c r="F94" s="8" t="s">
        <v>13</v>
      </c>
      <c r="G94" s="18">
        <v>40</v>
      </c>
      <c r="H94" s="18">
        <v>9.3000000000000007</v>
      </c>
      <c r="I94" s="18">
        <f t="shared" si="18"/>
        <v>23.25</v>
      </c>
      <c r="J94" s="9"/>
    </row>
    <row r="95" spans="1:10" s="10" customFormat="1" ht="16.5" customHeight="1" x14ac:dyDescent="0.25">
      <c r="A95" s="57" t="s">
        <v>77</v>
      </c>
      <c r="B95" s="61" t="s">
        <v>68</v>
      </c>
      <c r="C95" s="73"/>
      <c r="D95" s="73"/>
      <c r="E95" s="70"/>
      <c r="F95" s="8" t="s">
        <v>9</v>
      </c>
      <c r="G95" s="18">
        <f>G100+G105</f>
        <v>6294</v>
      </c>
      <c r="H95" s="18">
        <f>H100+H105</f>
        <v>3715.2</v>
      </c>
      <c r="I95" s="18">
        <f t="shared" si="18"/>
        <v>59.027645376549088</v>
      </c>
      <c r="J95" s="9"/>
    </row>
    <row r="96" spans="1:10" s="10" customFormat="1" ht="16.5" x14ac:dyDescent="0.25">
      <c r="A96" s="57"/>
      <c r="B96" s="62"/>
      <c r="C96" s="74"/>
      <c r="D96" s="74"/>
      <c r="E96" s="71"/>
      <c r="F96" s="8" t="s">
        <v>10</v>
      </c>
      <c r="G96" s="18">
        <f t="shared" ref="G96:H99" si="23">G101+G106</f>
        <v>0</v>
      </c>
      <c r="H96" s="18">
        <f t="shared" si="23"/>
        <v>0</v>
      </c>
      <c r="I96" s="18" t="s">
        <v>16</v>
      </c>
      <c r="J96" s="9"/>
    </row>
    <row r="97" spans="1:10" s="10" customFormat="1" ht="25.5" x14ac:dyDescent="0.25">
      <c r="A97" s="57"/>
      <c r="B97" s="62"/>
      <c r="C97" s="74"/>
      <c r="D97" s="74"/>
      <c r="E97" s="71"/>
      <c r="F97" s="8" t="s">
        <v>11</v>
      </c>
      <c r="G97" s="18">
        <f t="shared" si="23"/>
        <v>0</v>
      </c>
      <c r="H97" s="18">
        <f t="shared" si="23"/>
        <v>0</v>
      </c>
      <c r="I97" s="18" t="s">
        <v>16</v>
      </c>
      <c r="J97" s="9"/>
    </row>
    <row r="98" spans="1:10" s="10" customFormat="1" ht="16.5" x14ac:dyDescent="0.25">
      <c r="A98" s="57"/>
      <c r="B98" s="62"/>
      <c r="C98" s="74"/>
      <c r="D98" s="74"/>
      <c r="E98" s="71"/>
      <c r="F98" s="8" t="s">
        <v>12</v>
      </c>
      <c r="G98" s="18">
        <f t="shared" si="23"/>
        <v>340</v>
      </c>
      <c r="H98" s="18">
        <f t="shared" si="23"/>
        <v>156.69999999999999</v>
      </c>
      <c r="I98" s="18">
        <f t="shared" si="18"/>
        <v>46.088235294117638</v>
      </c>
      <c r="J98" s="9"/>
    </row>
    <row r="99" spans="1:10" s="10" customFormat="1" ht="25.5" x14ac:dyDescent="0.25">
      <c r="A99" s="57"/>
      <c r="B99" s="63"/>
      <c r="C99" s="75"/>
      <c r="D99" s="75"/>
      <c r="E99" s="72"/>
      <c r="F99" s="8" t="s">
        <v>13</v>
      </c>
      <c r="G99" s="18">
        <f t="shared" si="23"/>
        <v>5954</v>
      </c>
      <c r="H99" s="18">
        <f t="shared" si="23"/>
        <v>3558.5</v>
      </c>
      <c r="I99" s="18">
        <f t="shared" si="18"/>
        <v>59.766543500167955</v>
      </c>
      <c r="J99" s="9"/>
    </row>
    <row r="100" spans="1:10" s="10" customFormat="1" ht="16.5" customHeight="1" x14ac:dyDescent="0.25">
      <c r="A100" s="57" t="s">
        <v>26</v>
      </c>
      <c r="B100" s="58" t="s">
        <v>78</v>
      </c>
      <c r="C100" s="67" t="s">
        <v>80</v>
      </c>
      <c r="D100" s="67">
        <v>2019</v>
      </c>
      <c r="E100" s="70">
        <v>2019</v>
      </c>
      <c r="F100" s="8" t="s">
        <v>9</v>
      </c>
      <c r="G100" s="18">
        <f>SUM(G101:G104)</f>
        <v>6194</v>
      </c>
      <c r="H100" s="18">
        <f>H101+H102+H103+H104</f>
        <v>3609.6</v>
      </c>
      <c r="I100" s="18">
        <f t="shared" si="18"/>
        <v>58.275750726509521</v>
      </c>
      <c r="J100" s="9"/>
    </row>
    <row r="101" spans="1:10" s="10" customFormat="1" ht="16.5" x14ac:dyDescent="0.25">
      <c r="A101" s="57"/>
      <c r="B101" s="59"/>
      <c r="C101" s="68"/>
      <c r="D101" s="68"/>
      <c r="E101" s="71"/>
      <c r="F101" s="8" t="s">
        <v>10</v>
      </c>
      <c r="G101" s="18">
        <v>0</v>
      </c>
      <c r="H101" s="18">
        <v>0</v>
      </c>
      <c r="I101" s="18" t="s">
        <v>16</v>
      </c>
      <c r="J101" s="9"/>
    </row>
    <row r="102" spans="1:10" s="10" customFormat="1" ht="25.5" x14ac:dyDescent="0.25">
      <c r="A102" s="57"/>
      <c r="B102" s="59"/>
      <c r="C102" s="68"/>
      <c r="D102" s="68"/>
      <c r="E102" s="71"/>
      <c r="F102" s="8" t="s">
        <v>11</v>
      </c>
      <c r="G102" s="18">
        <v>0</v>
      </c>
      <c r="H102" s="18">
        <v>0</v>
      </c>
      <c r="I102" s="18" t="s">
        <v>16</v>
      </c>
      <c r="J102" s="9"/>
    </row>
    <row r="103" spans="1:10" s="10" customFormat="1" ht="25.5" customHeight="1" x14ac:dyDescent="0.25">
      <c r="A103" s="57"/>
      <c r="B103" s="59"/>
      <c r="C103" s="68"/>
      <c r="D103" s="68"/>
      <c r="E103" s="71"/>
      <c r="F103" s="8" t="s">
        <v>12</v>
      </c>
      <c r="G103" s="18">
        <v>300</v>
      </c>
      <c r="H103" s="18">
        <v>151.1</v>
      </c>
      <c r="I103" s="18">
        <f t="shared" si="18"/>
        <v>50.36666666666666</v>
      </c>
      <c r="J103" s="11"/>
    </row>
    <row r="104" spans="1:10" s="10" customFormat="1" ht="25.5" x14ac:dyDescent="0.25">
      <c r="A104" s="57"/>
      <c r="B104" s="60"/>
      <c r="C104" s="69"/>
      <c r="D104" s="69"/>
      <c r="E104" s="72"/>
      <c r="F104" s="8" t="s">
        <v>13</v>
      </c>
      <c r="G104" s="18">
        <v>5894</v>
      </c>
      <c r="H104" s="18">
        <v>3458.5</v>
      </c>
      <c r="I104" s="18">
        <f t="shared" si="18"/>
        <v>58.678316932473706</v>
      </c>
      <c r="J104" s="9"/>
    </row>
    <row r="105" spans="1:10" s="10" customFormat="1" ht="16.5" customHeight="1" x14ac:dyDescent="0.25">
      <c r="A105" s="57" t="s">
        <v>28</v>
      </c>
      <c r="B105" s="58" t="s">
        <v>79</v>
      </c>
      <c r="C105" s="67" t="s">
        <v>80</v>
      </c>
      <c r="D105" s="67">
        <v>2019</v>
      </c>
      <c r="E105" s="70">
        <v>2019</v>
      </c>
      <c r="F105" s="8" t="s">
        <v>9</v>
      </c>
      <c r="G105" s="18">
        <f>G106+G107+G108+G109</f>
        <v>100</v>
      </c>
      <c r="H105" s="18">
        <f>H106+H107+H108+H109</f>
        <v>105.6</v>
      </c>
      <c r="I105" s="18">
        <f t="shared" si="18"/>
        <v>105.60000000000001</v>
      </c>
      <c r="J105" s="9"/>
    </row>
    <row r="106" spans="1:10" s="10" customFormat="1" x14ac:dyDescent="0.25">
      <c r="A106" s="57"/>
      <c r="B106" s="59"/>
      <c r="C106" s="68"/>
      <c r="D106" s="68"/>
      <c r="E106" s="71"/>
      <c r="F106" s="8" t="s">
        <v>10</v>
      </c>
      <c r="G106" s="18">
        <v>0</v>
      </c>
      <c r="H106" s="18">
        <v>0</v>
      </c>
      <c r="I106" s="18" t="s">
        <v>16</v>
      </c>
    </row>
    <row r="107" spans="1:10" s="10" customFormat="1" ht="25.5" x14ac:dyDescent="0.25">
      <c r="A107" s="57"/>
      <c r="B107" s="59"/>
      <c r="C107" s="68"/>
      <c r="D107" s="68"/>
      <c r="E107" s="71"/>
      <c r="F107" s="8" t="s">
        <v>11</v>
      </c>
      <c r="G107" s="18">
        <v>0</v>
      </c>
      <c r="H107" s="18">
        <v>0</v>
      </c>
      <c r="I107" s="18" t="s">
        <v>16</v>
      </c>
    </row>
    <row r="108" spans="1:10" s="10" customFormat="1" x14ac:dyDescent="0.25">
      <c r="A108" s="57"/>
      <c r="B108" s="59"/>
      <c r="C108" s="68"/>
      <c r="D108" s="68"/>
      <c r="E108" s="71"/>
      <c r="F108" s="8" t="s">
        <v>12</v>
      </c>
      <c r="G108" s="18">
        <v>40</v>
      </c>
      <c r="H108" s="18">
        <v>5.6</v>
      </c>
      <c r="I108" s="18">
        <f t="shared" si="18"/>
        <v>13.999999999999998</v>
      </c>
    </row>
    <row r="109" spans="1:10" s="10" customFormat="1" ht="25.5" x14ac:dyDescent="0.25">
      <c r="A109" s="57"/>
      <c r="B109" s="60"/>
      <c r="C109" s="69"/>
      <c r="D109" s="69"/>
      <c r="E109" s="72"/>
      <c r="F109" s="8" t="s">
        <v>13</v>
      </c>
      <c r="G109" s="18">
        <v>60</v>
      </c>
      <c r="H109" s="27">
        <v>100</v>
      </c>
      <c r="I109" s="18">
        <f t="shared" si="18"/>
        <v>166.66666666666669</v>
      </c>
    </row>
    <row r="110" spans="1:10" s="10" customFormat="1" ht="15" customHeight="1" x14ac:dyDescent="0.25">
      <c r="A110" s="57" t="s">
        <v>82</v>
      </c>
      <c r="B110" s="61" t="s">
        <v>81</v>
      </c>
      <c r="C110" s="73"/>
      <c r="D110" s="73"/>
      <c r="E110" s="70"/>
      <c r="F110" s="8" t="s">
        <v>9</v>
      </c>
      <c r="G110" s="18">
        <f>G115+G120</f>
        <v>5330.6</v>
      </c>
      <c r="H110" s="18">
        <f>H115+H120</f>
        <v>3837.4</v>
      </c>
      <c r="I110" s="18">
        <f t="shared" si="18"/>
        <v>71.98814392376093</v>
      </c>
    </row>
    <row r="111" spans="1:10" s="10" customFormat="1" x14ac:dyDescent="0.25">
      <c r="A111" s="57"/>
      <c r="B111" s="62"/>
      <c r="C111" s="74"/>
      <c r="D111" s="74"/>
      <c r="E111" s="71"/>
      <c r="F111" s="8" t="s">
        <v>10</v>
      </c>
      <c r="G111" s="18">
        <f t="shared" ref="G111:H114" si="24">G116+G121</f>
        <v>0</v>
      </c>
      <c r="H111" s="18">
        <f t="shared" si="24"/>
        <v>0</v>
      </c>
      <c r="I111" s="18" t="s">
        <v>16</v>
      </c>
    </row>
    <row r="112" spans="1:10" s="10" customFormat="1" ht="25.5" x14ac:dyDescent="0.25">
      <c r="A112" s="57"/>
      <c r="B112" s="62"/>
      <c r="C112" s="74"/>
      <c r="D112" s="74"/>
      <c r="E112" s="71"/>
      <c r="F112" s="8" t="s">
        <v>11</v>
      </c>
      <c r="G112" s="18">
        <f t="shared" si="24"/>
        <v>0</v>
      </c>
      <c r="H112" s="18">
        <f t="shared" si="24"/>
        <v>0</v>
      </c>
      <c r="I112" s="18" t="s">
        <v>16</v>
      </c>
    </row>
    <row r="113" spans="1:9" s="10" customFormat="1" x14ac:dyDescent="0.25">
      <c r="A113" s="57"/>
      <c r="B113" s="62"/>
      <c r="C113" s="74"/>
      <c r="D113" s="74"/>
      <c r="E113" s="71"/>
      <c r="F113" s="8" t="s">
        <v>12</v>
      </c>
      <c r="G113" s="18">
        <f t="shared" si="24"/>
        <v>5.5</v>
      </c>
      <c r="H113" s="18">
        <f t="shared" si="24"/>
        <v>11.5</v>
      </c>
      <c r="I113" s="18">
        <f t="shared" si="18"/>
        <v>209.09090909090909</v>
      </c>
    </row>
    <row r="114" spans="1:9" s="10" customFormat="1" ht="25.5" x14ac:dyDescent="0.25">
      <c r="A114" s="57"/>
      <c r="B114" s="63"/>
      <c r="C114" s="75"/>
      <c r="D114" s="75"/>
      <c r="E114" s="72"/>
      <c r="F114" s="8" t="s">
        <v>13</v>
      </c>
      <c r="G114" s="18">
        <f t="shared" si="24"/>
        <v>5325.1</v>
      </c>
      <c r="H114" s="18">
        <f t="shared" si="24"/>
        <v>3825.9</v>
      </c>
      <c r="I114" s="18">
        <f t="shared" si="18"/>
        <v>71.846538093181351</v>
      </c>
    </row>
    <row r="115" spans="1:9" s="10" customFormat="1" ht="15" customHeight="1" x14ac:dyDescent="0.25">
      <c r="A115" s="57" t="s">
        <v>35</v>
      </c>
      <c r="B115" s="58" t="s">
        <v>83</v>
      </c>
      <c r="C115" s="67" t="s">
        <v>89</v>
      </c>
      <c r="D115" s="67">
        <v>2019</v>
      </c>
      <c r="E115" s="70">
        <v>2019</v>
      </c>
      <c r="F115" s="8" t="s">
        <v>9</v>
      </c>
      <c r="G115" s="18">
        <f>G118+G119</f>
        <v>5260.6</v>
      </c>
      <c r="H115" s="18">
        <v>3807.1</v>
      </c>
      <c r="I115" s="18">
        <f t="shared" si="18"/>
        <v>72.370071854921477</v>
      </c>
    </row>
    <row r="116" spans="1:9" s="10" customFormat="1" x14ac:dyDescent="0.25">
      <c r="A116" s="57"/>
      <c r="B116" s="59"/>
      <c r="C116" s="68"/>
      <c r="D116" s="68"/>
      <c r="E116" s="71"/>
      <c r="F116" s="8" t="s">
        <v>10</v>
      </c>
      <c r="G116" s="18">
        <v>0</v>
      </c>
      <c r="H116" s="18">
        <v>0</v>
      </c>
      <c r="I116" s="18" t="s">
        <v>16</v>
      </c>
    </row>
    <row r="117" spans="1:9" s="10" customFormat="1" ht="25.5" x14ac:dyDescent="0.25">
      <c r="A117" s="57"/>
      <c r="B117" s="59"/>
      <c r="C117" s="68"/>
      <c r="D117" s="68"/>
      <c r="E117" s="71"/>
      <c r="F117" s="8" t="s">
        <v>11</v>
      </c>
      <c r="G117" s="18">
        <v>0</v>
      </c>
      <c r="H117" s="18">
        <v>0</v>
      </c>
      <c r="I117" s="18" t="s">
        <v>16</v>
      </c>
    </row>
    <row r="118" spans="1:9" s="10" customFormat="1" x14ac:dyDescent="0.25">
      <c r="A118" s="57"/>
      <c r="B118" s="59"/>
      <c r="C118" s="68"/>
      <c r="D118" s="68"/>
      <c r="E118" s="71"/>
      <c r="F118" s="8" t="s">
        <v>12</v>
      </c>
      <c r="G118" s="18">
        <v>5.5</v>
      </c>
      <c r="H118" s="27">
        <v>11.5</v>
      </c>
      <c r="I118" s="18">
        <f t="shared" si="18"/>
        <v>209.09090909090909</v>
      </c>
    </row>
    <row r="119" spans="1:9" s="10" customFormat="1" ht="25.5" x14ac:dyDescent="0.25">
      <c r="A119" s="57"/>
      <c r="B119" s="60"/>
      <c r="C119" s="69"/>
      <c r="D119" s="69"/>
      <c r="E119" s="72"/>
      <c r="F119" s="8" t="s">
        <v>13</v>
      </c>
      <c r="G119" s="18">
        <v>5255.1</v>
      </c>
      <c r="H119" s="18">
        <v>3795.6</v>
      </c>
      <c r="I119" s="18">
        <f t="shared" si="18"/>
        <v>72.226979505623106</v>
      </c>
    </row>
    <row r="120" spans="1:9" s="10" customFormat="1" ht="15" customHeight="1" x14ac:dyDescent="0.25">
      <c r="A120" s="57" t="s">
        <v>37</v>
      </c>
      <c r="B120" s="58" t="s">
        <v>84</v>
      </c>
      <c r="C120" s="67" t="s">
        <v>89</v>
      </c>
      <c r="D120" s="67">
        <v>2019</v>
      </c>
      <c r="E120" s="70">
        <v>2019</v>
      </c>
      <c r="F120" s="8" t="s">
        <v>9</v>
      </c>
      <c r="G120" s="18">
        <f>G124</f>
        <v>70</v>
      </c>
      <c r="H120" s="18">
        <v>30.3</v>
      </c>
      <c r="I120" s="18">
        <f t="shared" si="18"/>
        <v>43.285714285714292</v>
      </c>
    </row>
    <row r="121" spans="1:9" s="10" customFormat="1" x14ac:dyDescent="0.25">
      <c r="A121" s="57"/>
      <c r="B121" s="59"/>
      <c r="C121" s="68"/>
      <c r="D121" s="68"/>
      <c r="E121" s="71"/>
      <c r="F121" s="8" t="s">
        <v>10</v>
      </c>
      <c r="G121" s="18">
        <v>0</v>
      </c>
      <c r="H121" s="18">
        <v>0</v>
      </c>
      <c r="I121" s="18" t="s">
        <v>16</v>
      </c>
    </row>
    <row r="122" spans="1:9" s="10" customFormat="1" ht="25.5" x14ac:dyDescent="0.25">
      <c r="A122" s="57"/>
      <c r="B122" s="59"/>
      <c r="C122" s="68"/>
      <c r="D122" s="68"/>
      <c r="E122" s="71"/>
      <c r="F122" s="8" t="s">
        <v>11</v>
      </c>
      <c r="G122" s="18">
        <v>0</v>
      </c>
      <c r="H122" s="18">
        <v>0</v>
      </c>
      <c r="I122" s="18" t="s">
        <v>16</v>
      </c>
    </row>
    <row r="123" spans="1:9" s="10" customFormat="1" x14ac:dyDescent="0.25">
      <c r="A123" s="57"/>
      <c r="B123" s="59"/>
      <c r="C123" s="68"/>
      <c r="D123" s="68"/>
      <c r="E123" s="71"/>
      <c r="F123" s="8" t="s">
        <v>12</v>
      </c>
      <c r="G123" s="18">
        <v>0</v>
      </c>
      <c r="H123" s="18">
        <v>0</v>
      </c>
      <c r="I123" s="18" t="s">
        <v>16</v>
      </c>
    </row>
    <row r="124" spans="1:9" s="10" customFormat="1" ht="25.5" x14ac:dyDescent="0.25">
      <c r="A124" s="57"/>
      <c r="B124" s="60"/>
      <c r="C124" s="69"/>
      <c r="D124" s="69"/>
      <c r="E124" s="72"/>
      <c r="F124" s="8" t="s">
        <v>13</v>
      </c>
      <c r="G124" s="18">
        <v>70</v>
      </c>
      <c r="H124" s="18">
        <v>30.3</v>
      </c>
      <c r="I124" s="18">
        <f t="shared" si="18"/>
        <v>43.285714285714292</v>
      </c>
    </row>
    <row r="125" spans="1:9" s="10" customFormat="1" ht="15" customHeight="1" x14ac:dyDescent="0.25">
      <c r="A125" s="57" t="s">
        <v>85</v>
      </c>
      <c r="B125" s="61" t="s">
        <v>86</v>
      </c>
      <c r="C125" s="73"/>
      <c r="D125" s="73"/>
      <c r="E125" s="70"/>
      <c r="F125" s="8" t="s">
        <v>9</v>
      </c>
      <c r="G125" s="18">
        <f t="shared" ref="G125" si="25">G130+G135</f>
        <v>4208.1000000000004</v>
      </c>
      <c r="H125" s="18">
        <f>H130+H135</f>
        <v>2592.5</v>
      </c>
      <c r="I125" s="18">
        <f t="shared" si="18"/>
        <v>61.607376250564386</v>
      </c>
    </row>
    <row r="126" spans="1:9" s="10" customFormat="1" x14ac:dyDescent="0.25">
      <c r="A126" s="57"/>
      <c r="B126" s="62"/>
      <c r="C126" s="74"/>
      <c r="D126" s="74"/>
      <c r="E126" s="71"/>
      <c r="F126" s="8" t="s">
        <v>10</v>
      </c>
      <c r="G126" s="18">
        <f t="shared" ref="G126:H126" si="26">G131+G136</f>
        <v>0</v>
      </c>
      <c r="H126" s="18">
        <f t="shared" si="26"/>
        <v>0</v>
      </c>
      <c r="I126" s="18" t="s">
        <v>16</v>
      </c>
    </row>
    <row r="127" spans="1:9" s="10" customFormat="1" ht="25.5" x14ac:dyDescent="0.25">
      <c r="A127" s="57"/>
      <c r="B127" s="62"/>
      <c r="C127" s="74"/>
      <c r="D127" s="74"/>
      <c r="E127" s="71"/>
      <c r="F127" s="8" t="s">
        <v>11</v>
      </c>
      <c r="G127" s="18">
        <f t="shared" ref="G127:H127" si="27">G132+G137</f>
        <v>0</v>
      </c>
      <c r="H127" s="18">
        <f t="shared" si="27"/>
        <v>0</v>
      </c>
      <c r="I127" s="18" t="s">
        <v>16</v>
      </c>
    </row>
    <row r="128" spans="1:9" s="10" customFormat="1" x14ac:dyDescent="0.25">
      <c r="A128" s="57"/>
      <c r="B128" s="62"/>
      <c r="C128" s="74"/>
      <c r="D128" s="74"/>
      <c r="E128" s="71"/>
      <c r="F128" s="8" t="s">
        <v>12</v>
      </c>
      <c r="G128" s="18">
        <f t="shared" ref="G128:H128" si="28">G133+G138</f>
        <v>0</v>
      </c>
      <c r="H128" s="18">
        <f t="shared" si="28"/>
        <v>0</v>
      </c>
      <c r="I128" s="18" t="s">
        <v>16</v>
      </c>
    </row>
    <row r="129" spans="1:10" s="10" customFormat="1" ht="25.5" x14ac:dyDescent="0.25">
      <c r="A129" s="57"/>
      <c r="B129" s="63"/>
      <c r="C129" s="75"/>
      <c r="D129" s="75"/>
      <c r="E129" s="72"/>
      <c r="F129" s="8" t="s">
        <v>13</v>
      </c>
      <c r="G129" s="18">
        <f>G134+G139</f>
        <v>4208.1000000000004</v>
      </c>
      <c r="H129" s="18">
        <f>H134+H139</f>
        <v>2592.5</v>
      </c>
      <c r="I129" s="18">
        <f t="shared" si="18"/>
        <v>61.607376250564386</v>
      </c>
    </row>
    <row r="130" spans="1:10" s="10" customFormat="1" ht="15" customHeight="1" x14ac:dyDescent="0.25">
      <c r="A130" s="57" t="s">
        <v>40</v>
      </c>
      <c r="B130" s="58" t="s">
        <v>87</v>
      </c>
      <c r="C130" s="67" t="s">
        <v>75</v>
      </c>
      <c r="D130" s="67">
        <v>2019</v>
      </c>
      <c r="E130" s="70">
        <v>2019</v>
      </c>
      <c r="F130" s="8" t="s">
        <v>9</v>
      </c>
      <c r="G130" s="18">
        <f>G134</f>
        <v>4103.6000000000004</v>
      </c>
      <c r="H130" s="18">
        <v>2545.3000000000002</v>
      </c>
      <c r="I130" s="18">
        <f t="shared" ref="I130:I139" si="29">H130/G130*100</f>
        <v>62.026025928453066</v>
      </c>
    </row>
    <row r="131" spans="1:10" s="10" customFormat="1" x14ac:dyDescent="0.25">
      <c r="A131" s="57"/>
      <c r="B131" s="59"/>
      <c r="C131" s="68"/>
      <c r="D131" s="68"/>
      <c r="E131" s="71"/>
      <c r="F131" s="8" t="s">
        <v>10</v>
      </c>
      <c r="G131" s="18">
        <v>0</v>
      </c>
      <c r="H131" s="18">
        <v>0</v>
      </c>
      <c r="I131" s="18" t="s">
        <v>16</v>
      </c>
    </row>
    <row r="132" spans="1:10" s="10" customFormat="1" ht="25.5" x14ac:dyDescent="0.25">
      <c r="A132" s="57"/>
      <c r="B132" s="59"/>
      <c r="C132" s="68"/>
      <c r="D132" s="68"/>
      <c r="E132" s="71"/>
      <c r="F132" s="8" t="s">
        <v>11</v>
      </c>
      <c r="G132" s="18">
        <v>0</v>
      </c>
      <c r="H132" s="18">
        <v>0</v>
      </c>
      <c r="I132" s="18" t="s">
        <v>16</v>
      </c>
    </row>
    <row r="133" spans="1:10" s="10" customFormat="1" x14ac:dyDescent="0.25">
      <c r="A133" s="57"/>
      <c r="B133" s="59"/>
      <c r="C133" s="68"/>
      <c r="D133" s="68"/>
      <c r="E133" s="71"/>
      <c r="F133" s="8" t="s">
        <v>12</v>
      </c>
      <c r="G133" s="18">
        <v>0</v>
      </c>
      <c r="H133" s="18">
        <v>0</v>
      </c>
      <c r="I133" s="18" t="s">
        <v>16</v>
      </c>
    </row>
    <row r="134" spans="1:10" s="10" customFormat="1" ht="25.5" x14ac:dyDescent="0.25">
      <c r="A134" s="57"/>
      <c r="B134" s="60"/>
      <c r="C134" s="69"/>
      <c r="D134" s="69"/>
      <c r="E134" s="72"/>
      <c r="F134" s="8" t="s">
        <v>13</v>
      </c>
      <c r="G134" s="18">
        <v>4103.6000000000004</v>
      </c>
      <c r="H134" s="18">
        <v>2545.3000000000002</v>
      </c>
      <c r="I134" s="18">
        <f t="shared" si="29"/>
        <v>62.026025928453066</v>
      </c>
    </row>
    <row r="135" spans="1:10" s="10" customFormat="1" ht="15" customHeight="1" x14ac:dyDescent="0.25">
      <c r="A135" s="57" t="s">
        <v>42</v>
      </c>
      <c r="B135" s="58" t="s">
        <v>88</v>
      </c>
      <c r="C135" s="67" t="s">
        <v>75</v>
      </c>
      <c r="D135" s="67">
        <v>2019</v>
      </c>
      <c r="E135" s="70">
        <v>2019</v>
      </c>
      <c r="F135" s="8" t="s">
        <v>9</v>
      </c>
      <c r="G135" s="18">
        <f>G139</f>
        <v>104.5</v>
      </c>
      <c r="H135" s="18">
        <f>H139</f>
        <v>47.2</v>
      </c>
      <c r="I135" s="18">
        <f t="shared" si="29"/>
        <v>45.167464114832541</v>
      </c>
    </row>
    <row r="136" spans="1:10" s="10" customFormat="1" x14ac:dyDescent="0.25">
      <c r="A136" s="57"/>
      <c r="B136" s="59"/>
      <c r="C136" s="68"/>
      <c r="D136" s="68"/>
      <c r="E136" s="71"/>
      <c r="F136" s="8" t="s">
        <v>10</v>
      </c>
      <c r="G136" s="18">
        <v>0</v>
      </c>
      <c r="H136" s="18">
        <v>0</v>
      </c>
      <c r="I136" s="18" t="s">
        <v>16</v>
      </c>
    </row>
    <row r="137" spans="1:10" s="10" customFormat="1" ht="25.5" x14ac:dyDescent="0.25">
      <c r="A137" s="57"/>
      <c r="B137" s="59"/>
      <c r="C137" s="68"/>
      <c r="D137" s="68"/>
      <c r="E137" s="71"/>
      <c r="F137" s="8" t="s">
        <v>11</v>
      </c>
      <c r="G137" s="18">
        <v>0</v>
      </c>
      <c r="H137" s="18">
        <v>0</v>
      </c>
      <c r="I137" s="18" t="s">
        <v>16</v>
      </c>
    </row>
    <row r="138" spans="1:10" s="10" customFormat="1" x14ac:dyDescent="0.25">
      <c r="A138" s="57"/>
      <c r="B138" s="59"/>
      <c r="C138" s="68"/>
      <c r="D138" s="68"/>
      <c r="E138" s="71"/>
      <c r="F138" s="8" t="s">
        <v>12</v>
      </c>
      <c r="G138" s="18">
        <v>0</v>
      </c>
      <c r="H138" s="18">
        <v>0</v>
      </c>
      <c r="I138" s="18" t="s">
        <v>16</v>
      </c>
    </row>
    <row r="139" spans="1:10" s="10" customFormat="1" ht="25.5" x14ac:dyDescent="0.25">
      <c r="A139" s="57"/>
      <c r="B139" s="60"/>
      <c r="C139" s="69"/>
      <c r="D139" s="69"/>
      <c r="E139" s="72"/>
      <c r="F139" s="8" t="s">
        <v>13</v>
      </c>
      <c r="G139" s="18">
        <v>104.5</v>
      </c>
      <c r="H139" s="18">
        <v>47.2</v>
      </c>
      <c r="I139" s="18">
        <f t="shared" si="29"/>
        <v>45.167464114832541</v>
      </c>
    </row>
    <row r="140" spans="1:10" s="10" customFormat="1" ht="16.5" x14ac:dyDescent="0.25">
      <c r="A140" s="48" t="s">
        <v>101</v>
      </c>
      <c r="B140" s="48"/>
      <c r="C140" s="48"/>
      <c r="D140" s="48"/>
      <c r="E140" s="48"/>
      <c r="F140" s="15" t="s">
        <v>9</v>
      </c>
      <c r="G140" s="19">
        <v>300</v>
      </c>
      <c r="H140" s="19">
        <v>0</v>
      </c>
      <c r="I140" s="19">
        <v>0</v>
      </c>
      <c r="J140" s="9"/>
    </row>
    <row r="141" spans="1:10" s="10" customFormat="1" ht="16.5" x14ac:dyDescent="0.25">
      <c r="A141" s="48"/>
      <c r="B141" s="48"/>
      <c r="C141" s="48"/>
      <c r="D141" s="48"/>
      <c r="E141" s="48"/>
      <c r="F141" s="15" t="s">
        <v>10</v>
      </c>
      <c r="G141" s="19">
        <v>0</v>
      </c>
      <c r="H141" s="19">
        <v>0</v>
      </c>
      <c r="I141" s="19">
        <v>0</v>
      </c>
      <c r="J141" s="9"/>
    </row>
    <row r="142" spans="1:10" s="10" customFormat="1" ht="25.5" x14ac:dyDescent="0.25">
      <c r="A142" s="48"/>
      <c r="B142" s="48"/>
      <c r="C142" s="48"/>
      <c r="D142" s="48"/>
      <c r="E142" s="48"/>
      <c r="F142" s="15" t="s">
        <v>11</v>
      </c>
      <c r="G142" s="19">
        <v>0</v>
      </c>
      <c r="H142" s="19">
        <v>0</v>
      </c>
      <c r="I142" s="19">
        <v>0</v>
      </c>
      <c r="J142" s="9"/>
    </row>
    <row r="143" spans="1:10" s="10" customFormat="1" ht="16.5" x14ac:dyDescent="0.25">
      <c r="A143" s="48"/>
      <c r="B143" s="48"/>
      <c r="C143" s="48"/>
      <c r="D143" s="48"/>
      <c r="E143" s="48"/>
      <c r="F143" s="15" t="s">
        <v>12</v>
      </c>
      <c r="G143" s="19">
        <v>0</v>
      </c>
      <c r="H143" s="19">
        <v>0</v>
      </c>
      <c r="I143" s="19">
        <v>0</v>
      </c>
      <c r="J143" s="9"/>
    </row>
    <row r="144" spans="1:10" s="10" customFormat="1" ht="25.5" x14ac:dyDescent="0.25">
      <c r="A144" s="48"/>
      <c r="B144" s="48"/>
      <c r="C144" s="48"/>
      <c r="D144" s="48"/>
      <c r="E144" s="48"/>
      <c r="F144" s="15" t="s">
        <v>13</v>
      </c>
      <c r="G144" s="19">
        <v>300</v>
      </c>
      <c r="H144" s="19">
        <v>0</v>
      </c>
      <c r="I144" s="19">
        <v>0</v>
      </c>
      <c r="J144" s="9"/>
    </row>
    <row r="145" spans="1:10" s="10" customFormat="1" ht="16.5" x14ac:dyDescent="0.25">
      <c r="A145" s="49">
        <v>1</v>
      </c>
      <c r="B145" s="49" t="s">
        <v>98</v>
      </c>
      <c r="C145" s="49"/>
      <c r="D145" s="49"/>
      <c r="E145" s="49"/>
      <c r="F145" s="8" t="s">
        <v>9</v>
      </c>
      <c r="G145" s="18">
        <v>300</v>
      </c>
      <c r="H145" s="18">
        <v>0</v>
      </c>
      <c r="I145" s="18">
        <v>0</v>
      </c>
      <c r="J145" s="9"/>
    </row>
    <row r="146" spans="1:10" s="10" customFormat="1" ht="16.5" x14ac:dyDescent="0.25">
      <c r="A146" s="49"/>
      <c r="B146" s="49"/>
      <c r="C146" s="49"/>
      <c r="D146" s="49"/>
      <c r="E146" s="49"/>
      <c r="F146" s="8" t="s">
        <v>10</v>
      </c>
      <c r="G146" s="18">
        <v>0</v>
      </c>
      <c r="H146" s="18">
        <v>0</v>
      </c>
      <c r="I146" s="18" t="s">
        <v>16</v>
      </c>
      <c r="J146" s="9"/>
    </row>
    <row r="147" spans="1:10" s="10" customFormat="1" ht="25.5" x14ac:dyDescent="0.25">
      <c r="A147" s="49"/>
      <c r="B147" s="49"/>
      <c r="C147" s="49"/>
      <c r="D147" s="49"/>
      <c r="E147" s="49"/>
      <c r="F147" s="8" t="s">
        <v>11</v>
      </c>
      <c r="G147" s="18">
        <v>0</v>
      </c>
      <c r="H147" s="18">
        <v>0</v>
      </c>
      <c r="I147" s="18" t="s">
        <v>16</v>
      </c>
      <c r="J147" s="9"/>
    </row>
    <row r="148" spans="1:10" s="10" customFormat="1" ht="16.5" x14ac:dyDescent="0.25">
      <c r="A148" s="49"/>
      <c r="B148" s="49"/>
      <c r="C148" s="49"/>
      <c r="D148" s="49"/>
      <c r="E148" s="49"/>
      <c r="F148" s="8" t="s">
        <v>12</v>
      </c>
      <c r="G148" s="18">
        <v>0</v>
      </c>
      <c r="H148" s="18">
        <v>0</v>
      </c>
      <c r="I148" s="18" t="s">
        <v>16</v>
      </c>
      <c r="J148" s="9"/>
    </row>
    <row r="149" spans="1:10" s="10" customFormat="1" ht="25.5" x14ac:dyDescent="0.25">
      <c r="A149" s="49"/>
      <c r="B149" s="49"/>
      <c r="C149" s="49"/>
      <c r="D149" s="49"/>
      <c r="E149" s="49"/>
      <c r="F149" s="8" t="s">
        <v>13</v>
      </c>
      <c r="G149" s="18">
        <v>300</v>
      </c>
      <c r="H149" s="18">
        <v>0</v>
      </c>
      <c r="I149" s="18">
        <v>0</v>
      </c>
      <c r="J149" s="9"/>
    </row>
    <row r="150" spans="1:10" s="10" customFormat="1" ht="16.5" customHeight="1" x14ac:dyDescent="0.25">
      <c r="A150" s="57" t="s">
        <v>15</v>
      </c>
      <c r="B150" s="53" t="s">
        <v>102</v>
      </c>
      <c r="C150" s="49" t="s">
        <v>94</v>
      </c>
      <c r="D150" s="49">
        <v>2019</v>
      </c>
      <c r="E150" s="49">
        <v>2019</v>
      </c>
      <c r="F150" s="8" t="s">
        <v>9</v>
      </c>
      <c r="G150" s="18">
        <v>300</v>
      </c>
      <c r="H150" s="18">
        <v>0</v>
      </c>
      <c r="I150" s="18">
        <v>0</v>
      </c>
      <c r="J150" s="9"/>
    </row>
    <row r="151" spans="1:10" s="10" customFormat="1" ht="16.5" x14ac:dyDescent="0.25">
      <c r="A151" s="57"/>
      <c r="B151" s="54"/>
      <c r="C151" s="49"/>
      <c r="D151" s="49"/>
      <c r="E151" s="49"/>
      <c r="F151" s="8" t="s">
        <v>10</v>
      </c>
      <c r="G151" s="18">
        <v>0</v>
      </c>
      <c r="H151" s="18">
        <v>0</v>
      </c>
      <c r="I151" s="18" t="s">
        <v>16</v>
      </c>
      <c r="J151" s="9"/>
    </row>
    <row r="152" spans="1:10" s="10" customFormat="1" ht="25.5" x14ac:dyDescent="0.25">
      <c r="A152" s="57"/>
      <c r="B152" s="54"/>
      <c r="C152" s="49"/>
      <c r="D152" s="49"/>
      <c r="E152" s="49"/>
      <c r="F152" s="8" t="s">
        <v>11</v>
      </c>
      <c r="G152" s="18">
        <v>0</v>
      </c>
      <c r="H152" s="18">
        <v>0</v>
      </c>
      <c r="I152" s="18" t="s">
        <v>16</v>
      </c>
      <c r="J152" s="9"/>
    </row>
    <row r="153" spans="1:10" s="10" customFormat="1" ht="16.5" x14ac:dyDescent="0.25">
      <c r="A153" s="57"/>
      <c r="B153" s="54"/>
      <c r="C153" s="49"/>
      <c r="D153" s="49"/>
      <c r="E153" s="49"/>
      <c r="F153" s="8" t="s">
        <v>12</v>
      </c>
      <c r="G153" s="18">
        <v>0</v>
      </c>
      <c r="H153" s="18">
        <v>0</v>
      </c>
      <c r="I153" s="18" t="s">
        <v>16</v>
      </c>
      <c r="J153" s="9"/>
    </row>
    <row r="154" spans="1:10" s="10" customFormat="1" ht="25.5" x14ac:dyDescent="0.25">
      <c r="A154" s="57"/>
      <c r="B154" s="55"/>
      <c r="C154" s="49"/>
      <c r="D154" s="49"/>
      <c r="E154" s="49"/>
      <c r="F154" s="8" t="s">
        <v>13</v>
      </c>
      <c r="G154" s="18">
        <v>300</v>
      </c>
      <c r="H154" s="18">
        <v>0</v>
      </c>
      <c r="I154" s="18">
        <v>0</v>
      </c>
      <c r="J154" s="9"/>
    </row>
    <row r="155" spans="1:10" s="10" customFormat="1" ht="16.5" customHeight="1" x14ac:dyDescent="0.25">
      <c r="A155" s="50" t="s">
        <v>77</v>
      </c>
      <c r="B155" s="61" t="s">
        <v>99</v>
      </c>
      <c r="C155" s="73"/>
      <c r="D155" s="73"/>
      <c r="E155" s="70"/>
      <c r="F155" s="8" t="s">
        <v>9</v>
      </c>
      <c r="G155" s="18">
        <v>0</v>
      </c>
      <c r="H155" s="18">
        <v>0</v>
      </c>
      <c r="I155" s="18" t="s">
        <v>16</v>
      </c>
      <c r="J155" s="9"/>
    </row>
    <row r="156" spans="1:10" s="10" customFormat="1" ht="16.5" x14ac:dyDescent="0.25">
      <c r="A156" s="51"/>
      <c r="B156" s="62"/>
      <c r="C156" s="74"/>
      <c r="D156" s="74"/>
      <c r="E156" s="71"/>
      <c r="F156" s="8" t="s">
        <v>10</v>
      </c>
      <c r="G156" s="18">
        <v>0</v>
      </c>
      <c r="H156" s="18">
        <v>0</v>
      </c>
      <c r="I156" s="18" t="s">
        <v>16</v>
      </c>
      <c r="J156" s="9"/>
    </row>
    <row r="157" spans="1:10" s="10" customFormat="1" ht="25.5" x14ac:dyDescent="0.25">
      <c r="A157" s="51"/>
      <c r="B157" s="62"/>
      <c r="C157" s="74"/>
      <c r="D157" s="74"/>
      <c r="E157" s="71"/>
      <c r="F157" s="8" t="s">
        <v>11</v>
      </c>
      <c r="G157" s="18">
        <v>0</v>
      </c>
      <c r="H157" s="18">
        <v>0</v>
      </c>
      <c r="I157" s="18" t="s">
        <v>16</v>
      </c>
      <c r="J157" s="9"/>
    </row>
    <row r="158" spans="1:10" s="10" customFormat="1" ht="16.5" x14ac:dyDescent="0.25">
      <c r="A158" s="51"/>
      <c r="B158" s="62"/>
      <c r="C158" s="74"/>
      <c r="D158" s="74"/>
      <c r="E158" s="71"/>
      <c r="F158" s="8" t="s">
        <v>12</v>
      </c>
      <c r="G158" s="18">
        <v>0</v>
      </c>
      <c r="H158" s="18">
        <v>0</v>
      </c>
      <c r="I158" s="18" t="s">
        <v>16</v>
      </c>
      <c r="J158" s="9"/>
    </row>
    <row r="159" spans="1:10" s="10" customFormat="1" ht="25.5" customHeight="1" x14ac:dyDescent="0.25">
      <c r="A159" s="52"/>
      <c r="B159" s="63"/>
      <c r="C159" s="75"/>
      <c r="D159" s="75"/>
      <c r="E159" s="72"/>
      <c r="F159" s="8" t="s">
        <v>13</v>
      </c>
      <c r="G159" s="18">
        <v>0</v>
      </c>
      <c r="H159" s="18">
        <v>0</v>
      </c>
      <c r="I159" s="18" t="s">
        <v>16</v>
      </c>
      <c r="J159" s="11"/>
    </row>
    <row r="160" spans="1:10" s="10" customFormat="1" ht="15" customHeight="1" x14ac:dyDescent="0.25">
      <c r="A160" s="50" t="s">
        <v>26</v>
      </c>
      <c r="B160" s="58" t="s">
        <v>103</v>
      </c>
      <c r="C160" s="49" t="s">
        <v>94</v>
      </c>
      <c r="D160" s="49">
        <v>2019</v>
      </c>
      <c r="E160" s="49">
        <v>2019</v>
      </c>
      <c r="F160" s="8" t="s">
        <v>9</v>
      </c>
      <c r="G160" s="18">
        <v>0</v>
      </c>
      <c r="H160" s="18">
        <v>0</v>
      </c>
      <c r="I160" s="18" t="s">
        <v>16</v>
      </c>
      <c r="J160" s="9"/>
    </row>
    <row r="161" spans="1:10" s="10" customFormat="1" x14ac:dyDescent="0.25">
      <c r="A161" s="51"/>
      <c r="B161" s="59"/>
      <c r="C161" s="49"/>
      <c r="D161" s="49"/>
      <c r="E161" s="49"/>
      <c r="F161" s="8" t="s">
        <v>10</v>
      </c>
      <c r="G161" s="24">
        <v>0</v>
      </c>
      <c r="H161" s="24">
        <v>0</v>
      </c>
      <c r="I161" s="24" t="s">
        <v>16</v>
      </c>
    </row>
    <row r="162" spans="1:10" s="10" customFormat="1" ht="25.5" x14ac:dyDescent="0.25">
      <c r="A162" s="51"/>
      <c r="B162" s="59"/>
      <c r="C162" s="49"/>
      <c r="D162" s="49"/>
      <c r="E162" s="49"/>
      <c r="F162" s="8" t="s">
        <v>11</v>
      </c>
      <c r="G162" s="24">
        <v>0</v>
      </c>
      <c r="H162" s="24">
        <v>0</v>
      </c>
      <c r="I162" s="24" t="s">
        <v>16</v>
      </c>
    </row>
    <row r="163" spans="1:10" s="10" customFormat="1" x14ac:dyDescent="0.25">
      <c r="A163" s="51"/>
      <c r="B163" s="59"/>
      <c r="C163" s="49"/>
      <c r="D163" s="49"/>
      <c r="E163" s="49"/>
      <c r="F163" s="8" t="s">
        <v>12</v>
      </c>
      <c r="G163" s="24">
        <v>0</v>
      </c>
      <c r="H163" s="24">
        <v>0</v>
      </c>
      <c r="I163" s="24" t="s">
        <v>16</v>
      </c>
    </row>
    <row r="164" spans="1:10" s="10" customFormat="1" ht="25.5" x14ac:dyDescent="0.25">
      <c r="A164" s="52"/>
      <c r="B164" s="60"/>
      <c r="C164" s="49"/>
      <c r="D164" s="49"/>
      <c r="E164" s="49"/>
      <c r="F164" s="8" t="s">
        <v>13</v>
      </c>
      <c r="G164" s="24">
        <v>0</v>
      </c>
      <c r="H164" s="24">
        <v>0</v>
      </c>
      <c r="I164" s="24" t="s">
        <v>16</v>
      </c>
    </row>
    <row r="165" spans="1:10" s="10" customFormat="1" ht="16.5" x14ac:dyDescent="0.25">
      <c r="A165" s="48" t="s">
        <v>174</v>
      </c>
      <c r="B165" s="48"/>
      <c r="C165" s="48"/>
      <c r="D165" s="48"/>
      <c r="E165" s="48"/>
      <c r="F165" s="15" t="s">
        <v>9</v>
      </c>
      <c r="G165" s="19">
        <f>G170+G195+G220</f>
        <v>37671.899999999994</v>
      </c>
      <c r="H165" s="19">
        <f>H170+H195+H220</f>
        <v>21998.399999999998</v>
      </c>
      <c r="I165" s="19">
        <f t="shared" ref="I165:I169" si="30">H165/G165*100</f>
        <v>58.394718609892259</v>
      </c>
      <c r="J165" s="9"/>
    </row>
    <row r="166" spans="1:10" s="10" customFormat="1" ht="16.5" x14ac:dyDescent="0.25">
      <c r="A166" s="48"/>
      <c r="B166" s="48"/>
      <c r="C166" s="48"/>
      <c r="D166" s="48"/>
      <c r="E166" s="48"/>
      <c r="F166" s="15" t="s">
        <v>10</v>
      </c>
      <c r="G166" s="19">
        <f t="shared" ref="G166:H166" si="31">G171+G196+G221</f>
        <v>3.2</v>
      </c>
      <c r="H166" s="19">
        <f t="shared" si="31"/>
        <v>0</v>
      </c>
      <c r="I166" s="19">
        <f t="shared" si="30"/>
        <v>0</v>
      </c>
      <c r="J166" s="9"/>
    </row>
    <row r="167" spans="1:10" s="10" customFormat="1" ht="25.5" x14ac:dyDescent="0.25">
      <c r="A167" s="48"/>
      <c r="B167" s="48"/>
      <c r="C167" s="48"/>
      <c r="D167" s="48"/>
      <c r="E167" s="48"/>
      <c r="F167" s="15" t="s">
        <v>11</v>
      </c>
      <c r="G167" s="19">
        <f t="shared" ref="G167:H167" si="32">G172+G197+G222</f>
        <v>328.4</v>
      </c>
      <c r="H167" s="19">
        <f t="shared" si="32"/>
        <v>74.8</v>
      </c>
      <c r="I167" s="19">
        <f t="shared" si="30"/>
        <v>22.777101096224118</v>
      </c>
      <c r="J167" s="9"/>
    </row>
    <row r="168" spans="1:10" s="10" customFormat="1" ht="16.5" x14ac:dyDescent="0.25">
      <c r="A168" s="48"/>
      <c r="B168" s="48"/>
      <c r="C168" s="48"/>
      <c r="D168" s="48"/>
      <c r="E168" s="48"/>
      <c r="F168" s="15" t="s">
        <v>12</v>
      </c>
      <c r="G168" s="19">
        <f t="shared" ref="G168:H168" si="33">G173+G198+G223</f>
        <v>0</v>
      </c>
      <c r="H168" s="19">
        <f t="shared" si="33"/>
        <v>0</v>
      </c>
      <c r="I168" s="19" t="s">
        <v>16</v>
      </c>
      <c r="J168" s="9"/>
    </row>
    <row r="169" spans="1:10" s="10" customFormat="1" ht="25.5" x14ac:dyDescent="0.25">
      <c r="A169" s="48"/>
      <c r="B169" s="48"/>
      <c r="C169" s="48"/>
      <c r="D169" s="48"/>
      <c r="E169" s="48"/>
      <c r="F169" s="15" t="s">
        <v>13</v>
      </c>
      <c r="G169" s="19">
        <f t="shared" ref="G169:H169" si="34">G174+G199+G224</f>
        <v>37340.299999999996</v>
      </c>
      <c r="H169" s="19">
        <f t="shared" si="34"/>
        <v>21923.599999999999</v>
      </c>
      <c r="I169" s="19">
        <f t="shared" si="30"/>
        <v>58.712972311416891</v>
      </c>
      <c r="J169" s="9"/>
    </row>
    <row r="170" spans="1:10" s="10" customFormat="1" ht="16.5" x14ac:dyDescent="0.25">
      <c r="A170" s="49">
        <v>1</v>
      </c>
      <c r="B170" s="49" t="s">
        <v>175</v>
      </c>
      <c r="C170" s="49"/>
      <c r="D170" s="49"/>
      <c r="E170" s="49"/>
      <c r="F170" s="8" t="s">
        <v>9</v>
      </c>
      <c r="G170" s="18">
        <f>G175+G180+G185+G190</f>
        <v>33482.299999999996</v>
      </c>
      <c r="H170" s="18">
        <f>H175+H180+H185+H190</f>
        <v>20069.3</v>
      </c>
      <c r="I170" s="18">
        <f>H170/G170*100</f>
        <v>59.940028014801861</v>
      </c>
      <c r="J170" s="9"/>
    </row>
    <row r="171" spans="1:10" s="10" customFormat="1" ht="16.5" x14ac:dyDescent="0.25">
      <c r="A171" s="49"/>
      <c r="B171" s="49"/>
      <c r="C171" s="49"/>
      <c r="D171" s="49"/>
      <c r="E171" s="49"/>
      <c r="F171" s="8" t="s">
        <v>10</v>
      </c>
      <c r="G171" s="18">
        <f t="shared" ref="G171:H171" si="35">G176+G181+G186+G191</f>
        <v>3.2</v>
      </c>
      <c r="H171" s="18">
        <f t="shared" si="35"/>
        <v>0</v>
      </c>
      <c r="I171" s="18">
        <f t="shared" ref="I171:I204" si="36">H171/G171*100</f>
        <v>0</v>
      </c>
      <c r="J171" s="9"/>
    </row>
    <row r="172" spans="1:10" s="10" customFormat="1" ht="25.5" x14ac:dyDescent="0.25">
      <c r="A172" s="49"/>
      <c r="B172" s="49"/>
      <c r="C172" s="49"/>
      <c r="D172" s="49"/>
      <c r="E172" s="49"/>
      <c r="F172" s="8" t="s">
        <v>11</v>
      </c>
      <c r="G172" s="18">
        <f t="shared" ref="G172:H172" si="37">G177+G182+G187+G192</f>
        <v>328.4</v>
      </c>
      <c r="H172" s="18">
        <f t="shared" si="37"/>
        <v>74.8</v>
      </c>
      <c r="I172" s="18">
        <f t="shared" si="36"/>
        <v>22.777101096224118</v>
      </c>
      <c r="J172" s="9"/>
    </row>
    <row r="173" spans="1:10" s="10" customFormat="1" ht="16.5" x14ac:dyDescent="0.25">
      <c r="A173" s="49"/>
      <c r="B173" s="49"/>
      <c r="C173" s="49"/>
      <c r="D173" s="49"/>
      <c r="E173" s="49"/>
      <c r="F173" s="8" t="s">
        <v>12</v>
      </c>
      <c r="G173" s="18">
        <f t="shared" ref="G173:H173" si="38">G178+G183+G188+G193</f>
        <v>0</v>
      </c>
      <c r="H173" s="18">
        <f t="shared" si="38"/>
        <v>0</v>
      </c>
      <c r="I173" s="18" t="s">
        <v>16</v>
      </c>
      <c r="J173" s="9"/>
    </row>
    <row r="174" spans="1:10" s="10" customFormat="1" ht="25.5" x14ac:dyDescent="0.25">
      <c r="A174" s="49"/>
      <c r="B174" s="49"/>
      <c r="C174" s="49"/>
      <c r="D174" s="49"/>
      <c r="E174" s="49"/>
      <c r="F174" s="8" t="s">
        <v>13</v>
      </c>
      <c r="G174" s="18">
        <f t="shared" ref="G174:H174" si="39">G179+G184+G189+G194</f>
        <v>33150.699999999997</v>
      </c>
      <c r="H174" s="18">
        <f t="shared" si="39"/>
        <v>19994.5</v>
      </c>
      <c r="I174" s="18">
        <f t="shared" si="36"/>
        <v>60.313960187869341</v>
      </c>
      <c r="J174" s="9"/>
    </row>
    <row r="175" spans="1:10" s="10" customFormat="1" ht="16.5" x14ac:dyDescent="0.25">
      <c r="A175" s="50" t="s">
        <v>15</v>
      </c>
      <c r="B175" s="56" t="s">
        <v>176</v>
      </c>
      <c r="C175" s="49" t="s">
        <v>180</v>
      </c>
      <c r="D175" s="49">
        <v>2019</v>
      </c>
      <c r="E175" s="49">
        <v>2019</v>
      </c>
      <c r="F175" s="8" t="s">
        <v>9</v>
      </c>
      <c r="G175" s="18">
        <f>G176+G177+G178+G179</f>
        <v>1982.9</v>
      </c>
      <c r="H175" s="18">
        <f>H176+H177+H178+H179</f>
        <v>1054.5</v>
      </c>
      <c r="I175" s="18">
        <f t="shared" si="36"/>
        <v>53.179686318019058</v>
      </c>
      <c r="J175" s="9"/>
    </row>
    <row r="176" spans="1:10" s="10" customFormat="1" ht="16.5" x14ac:dyDescent="0.25">
      <c r="A176" s="51"/>
      <c r="B176" s="56"/>
      <c r="C176" s="49"/>
      <c r="D176" s="49"/>
      <c r="E176" s="49"/>
      <c r="F176" s="8" t="s">
        <v>10</v>
      </c>
      <c r="G176" s="18">
        <v>0</v>
      </c>
      <c r="H176" s="18">
        <v>0</v>
      </c>
      <c r="I176" s="18" t="s">
        <v>16</v>
      </c>
      <c r="J176" s="9"/>
    </row>
    <row r="177" spans="1:10" s="10" customFormat="1" ht="25.5" x14ac:dyDescent="0.25">
      <c r="A177" s="51"/>
      <c r="B177" s="56"/>
      <c r="C177" s="49"/>
      <c r="D177" s="49"/>
      <c r="E177" s="49"/>
      <c r="F177" s="8" t="s">
        <v>11</v>
      </c>
      <c r="G177" s="18">
        <v>0</v>
      </c>
      <c r="H177" s="18">
        <v>0</v>
      </c>
      <c r="I177" s="18" t="s">
        <v>16</v>
      </c>
      <c r="J177" s="9"/>
    </row>
    <row r="178" spans="1:10" s="10" customFormat="1" ht="16.5" x14ac:dyDescent="0.25">
      <c r="A178" s="51"/>
      <c r="B178" s="56"/>
      <c r="C178" s="49"/>
      <c r="D178" s="49"/>
      <c r="E178" s="49"/>
      <c r="F178" s="8" t="s">
        <v>12</v>
      </c>
      <c r="G178" s="18">
        <v>0</v>
      </c>
      <c r="H178" s="18">
        <v>0</v>
      </c>
      <c r="I178" s="18" t="s">
        <v>16</v>
      </c>
      <c r="J178" s="9"/>
    </row>
    <row r="179" spans="1:10" s="10" customFormat="1" ht="25.5" customHeight="1" x14ac:dyDescent="0.25">
      <c r="A179" s="52"/>
      <c r="B179" s="56"/>
      <c r="C179" s="49"/>
      <c r="D179" s="49"/>
      <c r="E179" s="49"/>
      <c r="F179" s="8" t="s">
        <v>13</v>
      </c>
      <c r="G179" s="18">
        <v>1982.9</v>
      </c>
      <c r="H179" s="18">
        <v>1054.5</v>
      </c>
      <c r="I179" s="18">
        <f t="shared" si="36"/>
        <v>53.179686318019058</v>
      </c>
      <c r="J179" s="11"/>
    </row>
    <row r="180" spans="1:10" s="10" customFormat="1" ht="16.5" customHeight="1" x14ac:dyDescent="0.25">
      <c r="A180" s="50" t="s">
        <v>21</v>
      </c>
      <c r="B180" s="56" t="s">
        <v>177</v>
      </c>
      <c r="C180" s="49" t="s">
        <v>180</v>
      </c>
      <c r="D180" s="49">
        <v>2019</v>
      </c>
      <c r="E180" s="49">
        <v>2019</v>
      </c>
      <c r="F180" s="8" t="s">
        <v>9</v>
      </c>
      <c r="G180" s="18">
        <f>G181+G182+G183+G184</f>
        <v>31167.8</v>
      </c>
      <c r="H180" s="18">
        <f>H181+H182+H183+H184</f>
        <v>18940</v>
      </c>
      <c r="I180" s="18">
        <f t="shared" si="36"/>
        <v>60.767843736163606</v>
      </c>
      <c r="J180" s="9"/>
    </row>
    <row r="181" spans="1:10" s="10" customFormat="1" ht="16.5" x14ac:dyDescent="0.25">
      <c r="A181" s="51"/>
      <c r="B181" s="56"/>
      <c r="C181" s="49"/>
      <c r="D181" s="49"/>
      <c r="E181" s="49"/>
      <c r="F181" s="8" t="s">
        <v>10</v>
      </c>
      <c r="G181" s="18">
        <v>0</v>
      </c>
      <c r="H181" s="18">
        <v>0</v>
      </c>
      <c r="I181" s="18" t="s">
        <v>16</v>
      </c>
      <c r="J181" s="9"/>
    </row>
    <row r="182" spans="1:10" s="10" customFormat="1" ht="25.5" x14ac:dyDescent="0.25">
      <c r="A182" s="51"/>
      <c r="B182" s="56"/>
      <c r="C182" s="49"/>
      <c r="D182" s="49"/>
      <c r="E182" s="49"/>
      <c r="F182" s="8" t="s">
        <v>11</v>
      </c>
      <c r="G182" s="18">
        <v>0</v>
      </c>
      <c r="H182" s="18">
        <v>0</v>
      </c>
      <c r="I182" s="18" t="s">
        <v>16</v>
      </c>
      <c r="J182" s="9"/>
    </row>
    <row r="183" spans="1:10" s="10" customFormat="1" ht="16.5" x14ac:dyDescent="0.25">
      <c r="A183" s="51"/>
      <c r="B183" s="56"/>
      <c r="C183" s="49"/>
      <c r="D183" s="49"/>
      <c r="E183" s="49"/>
      <c r="F183" s="8" t="s">
        <v>12</v>
      </c>
      <c r="G183" s="18">
        <v>0</v>
      </c>
      <c r="H183" s="18">
        <v>0</v>
      </c>
      <c r="I183" s="18" t="s">
        <v>16</v>
      </c>
      <c r="J183" s="9"/>
    </row>
    <row r="184" spans="1:10" s="10" customFormat="1" ht="25.5" customHeight="1" x14ac:dyDescent="0.25">
      <c r="A184" s="52"/>
      <c r="B184" s="56"/>
      <c r="C184" s="49"/>
      <c r="D184" s="49"/>
      <c r="E184" s="49"/>
      <c r="F184" s="8" t="s">
        <v>13</v>
      </c>
      <c r="G184" s="18">
        <v>31167.8</v>
      </c>
      <c r="H184" s="18">
        <v>18940</v>
      </c>
      <c r="I184" s="18">
        <f t="shared" si="36"/>
        <v>60.767843736163606</v>
      </c>
      <c r="J184" s="11"/>
    </row>
    <row r="185" spans="1:10" s="10" customFormat="1" ht="16.5" customHeight="1" x14ac:dyDescent="0.25">
      <c r="A185" s="50" t="s">
        <v>23</v>
      </c>
      <c r="B185" s="56" t="s">
        <v>178</v>
      </c>
      <c r="C185" s="49" t="s">
        <v>180</v>
      </c>
      <c r="D185" s="49">
        <v>2019</v>
      </c>
      <c r="E185" s="49">
        <v>2019</v>
      </c>
      <c r="F185" s="8" t="s">
        <v>9</v>
      </c>
      <c r="G185" s="18">
        <f>G186+G187+G188+G189</f>
        <v>328.4</v>
      </c>
      <c r="H185" s="18">
        <f>H186+H187+H188+H189</f>
        <v>74.8</v>
      </c>
      <c r="I185" s="18">
        <f t="shared" si="36"/>
        <v>22.777101096224118</v>
      </c>
      <c r="J185" s="9"/>
    </row>
    <row r="186" spans="1:10" s="10" customFormat="1" ht="16.5" x14ac:dyDescent="0.25">
      <c r="A186" s="51"/>
      <c r="B186" s="56"/>
      <c r="C186" s="49"/>
      <c r="D186" s="49"/>
      <c r="E186" s="49"/>
      <c r="F186" s="8" t="s">
        <v>10</v>
      </c>
      <c r="G186" s="18">
        <v>0</v>
      </c>
      <c r="H186" s="18">
        <v>0</v>
      </c>
      <c r="I186" s="18" t="s">
        <v>16</v>
      </c>
      <c r="J186" s="9"/>
    </row>
    <row r="187" spans="1:10" s="10" customFormat="1" ht="25.5" x14ac:dyDescent="0.25">
      <c r="A187" s="51"/>
      <c r="B187" s="56"/>
      <c r="C187" s="49"/>
      <c r="D187" s="49"/>
      <c r="E187" s="49"/>
      <c r="F187" s="8" t="s">
        <v>11</v>
      </c>
      <c r="G187" s="18">
        <v>328.4</v>
      </c>
      <c r="H187" s="18">
        <v>74.8</v>
      </c>
      <c r="I187" s="18">
        <f t="shared" si="36"/>
        <v>22.777101096224118</v>
      </c>
      <c r="J187" s="9"/>
    </row>
    <row r="188" spans="1:10" s="10" customFormat="1" ht="16.5" x14ac:dyDescent="0.25">
      <c r="A188" s="51"/>
      <c r="B188" s="56"/>
      <c r="C188" s="49"/>
      <c r="D188" s="49"/>
      <c r="E188" s="49"/>
      <c r="F188" s="8" t="s">
        <v>12</v>
      </c>
      <c r="G188" s="18">
        <v>0</v>
      </c>
      <c r="H188" s="18">
        <v>0</v>
      </c>
      <c r="I188" s="18" t="s">
        <v>16</v>
      </c>
      <c r="J188" s="9"/>
    </row>
    <row r="189" spans="1:10" s="10" customFormat="1" ht="25.5" customHeight="1" x14ac:dyDescent="0.25">
      <c r="A189" s="52"/>
      <c r="B189" s="56"/>
      <c r="C189" s="49"/>
      <c r="D189" s="49"/>
      <c r="E189" s="49"/>
      <c r="F189" s="8" t="s">
        <v>13</v>
      </c>
      <c r="G189" s="18">
        <v>0</v>
      </c>
      <c r="H189" s="18">
        <v>0</v>
      </c>
      <c r="I189" s="18" t="s">
        <v>16</v>
      </c>
      <c r="J189" s="11"/>
    </row>
    <row r="190" spans="1:10" s="10" customFormat="1" ht="16.5" customHeight="1" x14ac:dyDescent="0.25">
      <c r="A190" s="50" t="s">
        <v>23</v>
      </c>
      <c r="B190" s="56" t="s">
        <v>179</v>
      </c>
      <c r="C190" s="49" t="s">
        <v>180</v>
      </c>
      <c r="D190" s="49">
        <v>2019</v>
      </c>
      <c r="E190" s="49">
        <v>2019</v>
      </c>
      <c r="F190" s="8" t="s">
        <v>9</v>
      </c>
      <c r="G190" s="18">
        <f>G191+G192+G193+G194</f>
        <v>3.2</v>
      </c>
      <c r="H190" s="18">
        <f>H191+H192+H193+H194</f>
        <v>0</v>
      </c>
      <c r="I190" s="18">
        <f t="shared" si="36"/>
        <v>0</v>
      </c>
      <c r="J190" s="9"/>
    </row>
    <row r="191" spans="1:10" s="10" customFormat="1" ht="16.5" x14ac:dyDescent="0.25">
      <c r="A191" s="51"/>
      <c r="B191" s="56"/>
      <c r="C191" s="49"/>
      <c r="D191" s="49"/>
      <c r="E191" s="49"/>
      <c r="F191" s="8" t="s">
        <v>10</v>
      </c>
      <c r="G191" s="18">
        <v>3.2</v>
      </c>
      <c r="H191" s="18">
        <v>0</v>
      </c>
      <c r="I191" s="18">
        <f t="shared" si="36"/>
        <v>0</v>
      </c>
      <c r="J191" s="9"/>
    </row>
    <row r="192" spans="1:10" s="10" customFormat="1" ht="25.5" x14ac:dyDescent="0.25">
      <c r="A192" s="51"/>
      <c r="B192" s="56"/>
      <c r="C192" s="49"/>
      <c r="D192" s="49"/>
      <c r="E192" s="49"/>
      <c r="F192" s="8" t="s">
        <v>11</v>
      </c>
      <c r="G192" s="18">
        <v>0</v>
      </c>
      <c r="H192" s="18">
        <v>0</v>
      </c>
      <c r="I192" s="18" t="s">
        <v>16</v>
      </c>
      <c r="J192" s="9"/>
    </row>
    <row r="193" spans="1:10" s="10" customFormat="1" ht="16.5" x14ac:dyDescent="0.25">
      <c r="A193" s="51"/>
      <c r="B193" s="56"/>
      <c r="C193" s="49"/>
      <c r="D193" s="49"/>
      <c r="E193" s="49"/>
      <c r="F193" s="8" t="s">
        <v>12</v>
      </c>
      <c r="G193" s="18">
        <v>0</v>
      </c>
      <c r="H193" s="18">
        <v>0</v>
      </c>
      <c r="I193" s="18" t="s">
        <v>16</v>
      </c>
      <c r="J193" s="9"/>
    </row>
    <row r="194" spans="1:10" s="10" customFormat="1" ht="25.5" customHeight="1" x14ac:dyDescent="0.25">
      <c r="A194" s="52"/>
      <c r="B194" s="56"/>
      <c r="C194" s="49"/>
      <c r="D194" s="49"/>
      <c r="E194" s="49"/>
      <c r="F194" s="8" t="s">
        <v>13</v>
      </c>
      <c r="G194" s="18">
        <v>0</v>
      </c>
      <c r="H194" s="18">
        <v>0</v>
      </c>
      <c r="I194" s="18" t="s">
        <v>16</v>
      </c>
      <c r="J194" s="11"/>
    </row>
    <row r="195" spans="1:10" s="10" customFormat="1" ht="16.5" x14ac:dyDescent="0.25">
      <c r="A195" s="49" t="s">
        <v>171</v>
      </c>
      <c r="B195" s="49"/>
      <c r="C195" s="49"/>
      <c r="D195" s="49"/>
      <c r="E195" s="49"/>
      <c r="F195" s="8" t="s">
        <v>9</v>
      </c>
      <c r="G195" s="18">
        <f>G200+G205+G210+G215</f>
        <v>570</v>
      </c>
      <c r="H195" s="18">
        <f>H200+H205+H210+H215</f>
        <v>20</v>
      </c>
      <c r="I195" s="18">
        <f t="shared" si="36"/>
        <v>3.5087719298245612</v>
      </c>
      <c r="J195" s="9"/>
    </row>
    <row r="196" spans="1:10" s="10" customFormat="1" ht="16.5" x14ac:dyDescent="0.25">
      <c r="A196" s="49"/>
      <c r="B196" s="49"/>
      <c r="C196" s="49"/>
      <c r="D196" s="49"/>
      <c r="E196" s="49"/>
      <c r="F196" s="8" t="s">
        <v>10</v>
      </c>
      <c r="G196" s="18">
        <f t="shared" ref="G196:H196" si="40">G201+G206+G211+G216</f>
        <v>0</v>
      </c>
      <c r="H196" s="18">
        <f t="shared" si="40"/>
        <v>0</v>
      </c>
      <c r="I196" s="18" t="s">
        <v>16</v>
      </c>
      <c r="J196" s="9"/>
    </row>
    <row r="197" spans="1:10" s="10" customFormat="1" ht="25.5" x14ac:dyDescent="0.25">
      <c r="A197" s="49"/>
      <c r="B197" s="49"/>
      <c r="C197" s="49"/>
      <c r="D197" s="49"/>
      <c r="E197" s="49"/>
      <c r="F197" s="8" t="s">
        <v>11</v>
      </c>
      <c r="G197" s="18">
        <f t="shared" ref="G197:H197" si="41">G202+G207+G212+G217</f>
        <v>0</v>
      </c>
      <c r="H197" s="18">
        <f t="shared" si="41"/>
        <v>0</v>
      </c>
      <c r="I197" s="18" t="s">
        <v>16</v>
      </c>
      <c r="J197" s="9"/>
    </row>
    <row r="198" spans="1:10" s="10" customFormat="1" ht="16.5" x14ac:dyDescent="0.25">
      <c r="A198" s="49"/>
      <c r="B198" s="49"/>
      <c r="C198" s="49"/>
      <c r="D198" s="49"/>
      <c r="E198" s="49"/>
      <c r="F198" s="8" t="s">
        <v>12</v>
      </c>
      <c r="G198" s="18">
        <f t="shared" ref="G198:H198" si="42">G203+G208+G213+G218</f>
        <v>0</v>
      </c>
      <c r="H198" s="18">
        <f t="shared" si="42"/>
        <v>0</v>
      </c>
      <c r="I198" s="18" t="s">
        <v>16</v>
      </c>
      <c r="J198" s="9"/>
    </row>
    <row r="199" spans="1:10" s="10" customFormat="1" ht="25.5" x14ac:dyDescent="0.25">
      <c r="A199" s="49"/>
      <c r="B199" s="49"/>
      <c r="C199" s="49"/>
      <c r="D199" s="49"/>
      <c r="E199" s="49"/>
      <c r="F199" s="8" t="s">
        <v>13</v>
      </c>
      <c r="G199" s="18">
        <f t="shared" ref="G199:H199" si="43">G204+G209+G214+G219</f>
        <v>570</v>
      </c>
      <c r="H199" s="18">
        <f t="shared" si="43"/>
        <v>20</v>
      </c>
      <c r="I199" s="18">
        <f t="shared" si="36"/>
        <v>3.5087719298245612</v>
      </c>
      <c r="J199" s="9"/>
    </row>
    <row r="200" spans="1:10" s="10" customFormat="1" ht="16.5" customHeight="1" x14ac:dyDescent="0.25">
      <c r="A200" s="50" t="s">
        <v>26</v>
      </c>
      <c r="B200" s="56" t="s">
        <v>181</v>
      </c>
      <c r="C200" s="49" t="s">
        <v>180</v>
      </c>
      <c r="D200" s="49">
        <v>2019</v>
      </c>
      <c r="E200" s="49">
        <v>2019</v>
      </c>
      <c r="F200" s="8" t="s">
        <v>9</v>
      </c>
      <c r="G200" s="18">
        <f>G201+G202+G203+G204</f>
        <v>120</v>
      </c>
      <c r="H200" s="18">
        <f>H201+H202+H203+H204</f>
        <v>0</v>
      </c>
      <c r="I200" s="18">
        <f t="shared" si="36"/>
        <v>0</v>
      </c>
      <c r="J200" s="9"/>
    </row>
    <row r="201" spans="1:10" s="10" customFormat="1" ht="16.5" x14ac:dyDescent="0.25">
      <c r="A201" s="51"/>
      <c r="B201" s="56"/>
      <c r="C201" s="49"/>
      <c r="D201" s="49"/>
      <c r="E201" s="49"/>
      <c r="F201" s="8" t="s">
        <v>10</v>
      </c>
      <c r="G201" s="18">
        <v>0</v>
      </c>
      <c r="H201" s="18">
        <v>0</v>
      </c>
      <c r="I201" s="18" t="s">
        <v>16</v>
      </c>
      <c r="J201" s="9"/>
    </row>
    <row r="202" spans="1:10" s="10" customFormat="1" ht="25.5" x14ac:dyDescent="0.25">
      <c r="A202" s="51"/>
      <c r="B202" s="56"/>
      <c r="C202" s="49"/>
      <c r="D202" s="49"/>
      <c r="E202" s="49"/>
      <c r="F202" s="8" t="s">
        <v>11</v>
      </c>
      <c r="G202" s="18">
        <v>0</v>
      </c>
      <c r="H202" s="18">
        <v>0</v>
      </c>
      <c r="I202" s="18" t="s">
        <v>16</v>
      </c>
      <c r="J202" s="9"/>
    </row>
    <row r="203" spans="1:10" s="10" customFormat="1" ht="16.5" x14ac:dyDescent="0.25">
      <c r="A203" s="51"/>
      <c r="B203" s="56"/>
      <c r="C203" s="49"/>
      <c r="D203" s="49"/>
      <c r="E203" s="49"/>
      <c r="F203" s="8" t="s">
        <v>12</v>
      </c>
      <c r="G203" s="18">
        <v>0</v>
      </c>
      <c r="H203" s="18">
        <v>0</v>
      </c>
      <c r="I203" s="18" t="s">
        <v>16</v>
      </c>
      <c r="J203" s="9"/>
    </row>
    <row r="204" spans="1:10" s="10" customFormat="1" ht="25.5" customHeight="1" x14ac:dyDescent="0.25">
      <c r="A204" s="52"/>
      <c r="B204" s="56"/>
      <c r="C204" s="49"/>
      <c r="D204" s="49"/>
      <c r="E204" s="49"/>
      <c r="F204" s="8" t="s">
        <v>13</v>
      </c>
      <c r="G204" s="18">
        <v>120</v>
      </c>
      <c r="H204" s="18">
        <v>0</v>
      </c>
      <c r="I204" s="18">
        <f t="shared" si="36"/>
        <v>0</v>
      </c>
      <c r="J204" s="11"/>
    </row>
    <row r="205" spans="1:10" s="10" customFormat="1" ht="16.5" customHeight="1" x14ac:dyDescent="0.25">
      <c r="A205" s="50" t="s">
        <v>28</v>
      </c>
      <c r="B205" s="56" t="s">
        <v>183</v>
      </c>
      <c r="C205" s="49" t="s">
        <v>180</v>
      </c>
      <c r="D205" s="49">
        <v>2019</v>
      </c>
      <c r="E205" s="49">
        <v>2019</v>
      </c>
      <c r="F205" s="8" t="s">
        <v>9</v>
      </c>
      <c r="G205" s="18">
        <f>G206+G207+G208+G209</f>
        <v>270</v>
      </c>
      <c r="H205" s="18">
        <f>H206+H207+H208+H209</f>
        <v>0</v>
      </c>
      <c r="I205" s="18">
        <f t="shared" ref="I205:I225" si="44">H205/G205*100</f>
        <v>0</v>
      </c>
      <c r="J205" s="9"/>
    </row>
    <row r="206" spans="1:10" s="10" customFormat="1" ht="16.5" x14ac:dyDescent="0.25">
      <c r="A206" s="51"/>
      <c r="B206" s="56"/>
      <c r="C206" s="49"/>
      <c r="D206" s="49"/>
      <c r="E206" s="49"/>
      <c r="F206" s="8" t="s">
        <v>10</v>
      </c>
      <c r="G206" s="18">
        <v>0</v>
      </c>
      <c r="H206" s="18">
        <v>0</v>
      </c>
      <c r="I206" s="18" t="s">
        <v>16</v>
      </c>
      <c r="J206" s="9"/>
    </row>
    <row r="207" spans="1:10" s="10" customFormat="1" ht="25.5" x14ac:dyDescent="0.25">
      <c r="A207" s="51"/>
      <c r="B207" s="56"/>
      <c r="C207" s="49"/>
      <c r="D207" s="49"/>
      <c r="E207" s="49"/>
      <c r="F207" s="8" t="s">
        <v>11</v>
      </c>
      <c r="G207" s="18">
        <v>0</v>
      </c>
      <c r="H207" s="18">
        <v>0</v>
      </c>
      <c r="I207" s="18" t="s">
        <v>16</v>
      </c>
      <c r="J207" s="9"/>
    </row>
    <row r="208" spans="1:10" s="10" customFormat="1" ht="16.5" x14ac:dyDescent="0.25">
      <c r="A208" s="51"/>
      <c r="B208" s="56"/>
      <c r="C208" s="49"/>
      <c r="D208" s="49"/>
      <c r="E208" s="49"/>
      <c r="F208" s="8" t="s">
        <v>12</v>
      </c>
      <c r="G208" s="18">
        <v>0</v>
      </c>
      <c r="H208" s="18">
        <v>0</v>
      </c>
      <c r="I208" s="18" t="s">
        <v>16</v>
      </c>
      <c r="J208" s="9"/>
    </row>
    <row r="209" spans="1:10" s="10" customFormat="1" ht="25.5" customHeight="1" x14ac:dyDescent="0.25">
      <c r="A209" s="52"/>
      <c r="B209" s="56"/>
      <c r="C209" s="49"/>
      <c r="D209" s="49"/>
      <c r="E209" s="49"/>
      <c r="F209" s="8" t="s">
        <v>13</v>
      </c>
      <c r="G209" s="18">
        <v>270</v>
      </c>
      <c r="H209" s="18">
        <v>0</v>
      </c>
      <c r="I209" s="18">
        <f t="shared" si="44"/>
        <v>0</v>
      </c>
      <c r="J209" s="11"/>
    </row>
    <row r="210" spans="1:10" s="10" customFormat="1" ht="16.5" customHeight="1" x14ac:dyDescent="0.25">
      <c r="A210" s="50" t="s">
        <v>30</v>
      </c>
      <c r="B210" s="56" t="s">
        <v>182</v>
      </c>
      <c r="C210" s="49" t="s">
        <v>180</v>
      </c>
      <c r="D210" s="49">
        <v>2019</v>
      </c>
      <c r="E210" s="49">
        <v>2019</v>
      </c>
      <c r="F210" s="8" t="s">
        <v>9</v>
      </c>
      <c r="G210" s="18">
        <f>G211+G212+G213+G214</f>
        <v>80</v>
      </c>
      <c r="H210" s="18">
        <f>H211+H212+H213+H214</f>
        <v>0</v>
      </c>
      <c r="I210" s="18">
        <f t="shared" si="44"/>
        <v>0</v>
      </c>
      <c r="J210" s="9"/>
    </row>
    <row r="211" spans="1:10" s="10" customFormat="1" ht="16.5" x14ac:dyDescent="0.25">
      <c r="A211" s="51"/>
      <c r="B211" s="56"/>
      <c r="C211" s="49"/>
      <c r="D211" s="49"/>
      <c r="E211" s="49"/>
      <c r="F211" s="8" t="s">
        <v>10</v>
      </c>
      <c r="G211" s="18">
        <v>0</v>
      </c>
      <c r="H211" s="18">
        <v>0</v>
      </c>
      <c r="I211" s="18" t="s">
        <v>16</v>
      </c>
      <c r="J211" s="9"/>
    </row>
    <row r="212" spans="1:10" s="10" customFormat="1" ht="25.5" x14ac:dyDescent="0.25">
      <c r="A212" s="51"/>
      <c r="B212" s="56"/>
      <c r="C212" s="49"/>
      <c r="D212" s="49"/>
      <c r="E212" s="49"/>
      <c r="F212" s="8" t="s">
        <v>11</v>
      </c>
      <c r="G212" s="18">
        <v>0</v>
      </c>
      <c r="H212" s="18">
        <v>0</v>
      </c>
      <c r="I212" s="18" t="s">
        <v>16</v>
      </c>
      <c r="J212" s="9"/>
    </row>
    <row r="213" spans="1:10" s="10" customFormat="1" ht="16.5" x14ac:dyDescent="0.25">
      <c r="A213" s="51"/>
      <c r="B213" s="56"/>
      <c r="C213" s="49"/>
      <c r="D213" s="49"/>
      <c r="E213" s="49"/>
      <c r="F213" s="8" t="s">
        <v>12</v>
      </c>
      <c r="G213" s="18">
        <v>0</v>
      </c>
      <c r="H213" s="18">
        <v>0</v>
      </c>
      <c r="I213" s="18" t="s">
        <v>16</v>
      </c>
      <c r="J213" s="9"/>
    </row>
    <row r="214" spans="1:10" s="10" customFormat="1" ht="25.5" customHeight="1" x14ac:dyDescent="0.25">
      <c r="A214" s="52"/>
      <c r="B214" s="56"/>
      <c r="C214" s="49"/>
      <c r="D214" s="49"/>
      <c r="E214" s="49"/>
      <c r="F214" s="8" t="s">
        <v>13</v>
      </c>
      <c r="G214" s="18">
        <v>80</v>
      </c>
      <c r="H214" s="18">
        <v>0</v>
      </c>
      <c r="I214" s="18">
        <f t="shared" si="44"/>
        <v>0</v>
      </c>
      <c r="J214" s="11"/>
    </row>
    <row r="215" spans="1:10" s="10" customFormat="1" ht="16.5" customHeight="1" x14ac:dyDescent="0.25">
      <c r="A215" s="50" t="s">
        <v>32</v>
      </c>
      <c r="B215" s="56" t="s">
        <v>172</v>
      </c>
      <c r="C215" s="49" t="s">
        <v>180</v>
      </c>
      <c r="D215" s="49">
        <v>2019</v>
      </c>
      <c r="E215" s="49">
        <v>2019</v>
      </c>
      <c r="F215" s="8" t="s">
        <v>9</v>
      </c>
      <c r="G215" s="18">
        <f>G216+G217+G218+G219</f>
        <v>100</v>
      </c>
      <c r="H215" s="18">
        <f>H216+H217+H218+H219</f>
        <v>20</v>
      </c>
      <c r="I215" s="18">
        <f t="shared" si="44"/>
        <v>20</v>
      </c>
      <c r="J215" s="9"/>
    </row>
    <row r="216" spans="1:10" s="10" customFormat="1" ht="16.5" x14ac:dyDescent="0.25">
      <c r="A216" s="51"/>
      <c r="B216" s="56"/>
      <c r="C216" s="49"/>
      <c r="D216" s="49"/>
      <c r="E216" s="49"/>
      <c r="F216" s="8" t="s">
        <v>10</v>
      </c>
      <c r="G216" s="18">
        <v>0</v>
      </c>
      <c r="H216" s="18">
        <v>0</v>
      </c>
      <c r="I216" s="18" t="s">
        <v>16</v>
      </c>
      <c r="J216" s="9"/>
    </row>
    <row r="217" spans="1:10" s="10" customFormat="1" ht="25.5" x14ac:dyDescent="0.25">
      <c r="A217" s="51"/>
      <c r="B217" s="56"/>
      <c r="C217" s="49"/>
      <c r="D217" s="49"/>
      <c r="E217" s="49"/>
      <c r="F217" s="8" t="s">
        <v>11</v>
      </c>
      <c r="G217" s="18">
        <v>0</v>
      </c>
      <c r="H217" s="18">
        <v>0</v>
      </c>
      <c r="I217" s="18" t="s">
        <v>16</v>
      </c>
      <c r="J217" s="9"/>
    </row>
    <row r="218" spans="1:10" s="10" customFormat="1" ht="16.5" x14ac:dyDescent="0.25">
      <c r="A218" s="51"/>
      <c r="B218" s="56"/>
      <c r="C218" s="49"/>
      <c r="D218" s="49"/>
      <c r="E218" s="49"/>
      <c r="F218" s="8" t="s">
        <v>12</v>
      </c>
      <c r="G218" s="18">
        <v>0</v>
      </c>
      <c r="H218" s="18">
        <v>0</v>
      </c>
      <c r="I218" s="18" t="s">
        <v>16</v>
      </c>
      <c r="J218" s="9"/>
    </row>
    <row r="219" spans="1:10" s="10" customFormat="1" ht="25.5" customHeight="1" x14ac:dyDescent="0.25">
      <c r="A219" s="52"/>
      <c r="B219" s="56"/>
      <c r="C219" s="49"/>
      <c r="D219" s="49"/>
      <c r="E219" s="49"/>
      <c r="F219" s="8" t="s">
        <v>13</v>
      </c>
      <c r="G219" s="18">
        <v>100</v>
      </c>
      <c r="H219" s="18">
        <v>20</v>
      </c>
      <c r="I219" s="18">
        <f t="shared" si="44"/>
        <v>20</v>
      </c>
      <c r="J219" s="11"/>
    </row>
    <row r="220" spans="1:10" s="10" customFormat="1" ht="16.5" x14ac:dyDescent="0.25">
      <c r="A220" s="49" t="s">
        <v>173</v>
      </c>
      <c r="B220" s="49"/>
      <c r="C220" s="49"/>
      <c r="D220" s="49"/>
      <c r="E220" s="49"/>
      <c r="F220" s="8" t="s">
        <v>9</v>
      </c>
      <c r="G220" s="18">
        <f>G225</f>
        <v>3619.6</v>
      </c>
      <c r="H220" s="18">
        <f>H225</f>
        <v>1909.1</v>
      </c>
      <c r="I220" s="18">
        <f t="shared" si="44"/>
        <v>52.743397060448672</v>
      </c>
      <c r="J220" s="9"/>
    </row>
    <row r="221" spans="1:10" s="10" customFormat="1" ht="16.5" x14ac:dyDescent="0.25">
      <c r="A221" s="49"/>
      <c r="B221" s="49"/>
      <c r="C221" s="49"/>
      <c r="D221" s="49"/>
      <c r="E221" s="49"/>
      <c r="F221" s="8" t="s">
        <v>10</v>
      </c>
      <c r="G221" s="18">
        <f t="shared" ref="G221:H221" si="45">G226</f>
        <v>0</v>
      </c>
      <c r="H221" s="18">
        <f t="shared" si="45"/>
        <v>0</v>
      </c>
      <c r="I221" s="18" t="s">
        <v>16</v>
      </c>
      <c r="J221" s="9"/>
    </row>
    <row r="222" spans="1:10" s="10" customFormat="1" ht="25.5" x14ac:dyDescent="0.25">
      <c r="A222" s="49"/>
      <c r="B222" s="49"/>
      <c r="C222" s="49"/>
      <c r="D222" s="49"/>
      <c r="E222" s="49"/>
      <c r="F222" s="8" t="s">
        <v>11</v>
      </c>
      <c r="G222" s="18">
        <f t="shared" ref="G222:H222" si="46">G227</f>
        <v>0</v>
      </c>
      <c r="H222" s="18">
        <f t="shared" si="46"/>
        <v>0</v>
      </c>
      <c r="I222" s="18" t="s">
        <v>16</v>
      </c>
      <c r="J222" s="9"/>
    </row>
    <row r="223" spans="1:10" s="10" customFormat="1" ht="16.5" x14ac:dyDescent="0.25">
      <c r="A223" s="49"/>
      <c r="B223" s="49"/>
      <c r="C223" s="49"/>
      <c r="D223" s="49"/>
      <c r="E223" s="49"/>
      <c r="F223" s="8" t="s">
        <v>12</v>
      </c>
      <c r="G223" s="18">
        <f t="shared" ref="G223:H223" si="47">G228</f>
        <v>0</v>
      </c>
      <c r="H223" s="18">
        <f t="shared" si="47"/>
        <v>0</v>
      </c>
      <c r="I223" s="18" t="s">
        <v>16</v>
      </c>
      <c r="J223" s="9"/>
    </row>
    <row r="224" spans="1:10" s="10" customFormat="1" ht="25.5" x14ac:dyDescent="0.25">
      <c r="A224" s="49"/>
      <c r="B224" s="49"/>
      <c r="C224" s="49"/>
      <c r="D224" s="49"/>
      <c r="E224" s="49"/>
      <c r="F224" s="8" t="s">
        <v>13</v>
      </c>
      <c r="G224" s="18">
        <f t="shared" ref="G224:H224" si="48">G229</f>
        <v>3619.6</v>
      </c>
      <c r="H224" s="18">
        <f t="shared" si="48"/>
        <v>1909.1</v>
      </c>
      <c r="I224" s="18">
        <f t="shared" si="44"/>
        <v>52.743397060448672</v>
      </c>
      <c r="J224" s="9"/>
    </row>
    <row r="225" spans="1:10" s="10" customFormat="1" ht="16.5" customHeight="1" x14ac:dyDescent="0.25">
      <c r="A225" s="50" t="s">
        <v>35</v>
      </c>
      <c r="B225" s="53" t="s">
        <v>184</v>
      </c>
      <c r="C225" s="49" t="s">
        <v>180</v>
      </c>
      <c r="D225" s="49">
        <v>2019</v>
      </c>
      <c r="E225" s="49">
        <v>2019</v>
      </c>
      <c r="F225" s="8" t="s">
        <v>9</v>
      </c>
      <c r="G225" s="18">
        <f>G226+G227+G228+G229</f>
        <v>3619.6</v>
      </c>
      <c r="H225" s="18">
        <f>H226+H227+H228+H229</f>
        <v>1909.1</v>
      </c>
      <c r="I225" s="18">
        <f t="shared" si="44"/>
        <v>52.743397060448672</v>
      </c>
      <c r="J225" s="9"/>
    </row>
    <row r="226" spans="1:10" s="10" customFormat="1" ht="16.5" x14ac:dyDescent="0.25">
      <c r="A226" s="51"/>
      <c r="B226" s="54"/>
      <c r="C226" s="49"/>
      <c r="D226" s="49"/>
      <c r="E226" s="49"/>
      <c r="F226" s="8" t="s">
        <v>10</v>
      </c>
      <c r="G226" s="18">
        <v>0</v>
      </c>
      <c r="H226" s="18">
        <v>0</v>
      </c>
      <c r="I226" s="18" t="s">
        <v>16</v>
      </c>
      <c r="J226" s="9"/>
    </row>
    <row r="227" spans="1:10" s="10" customFormat="1" ht="25.5" x14ac:dyDescent="0.25">
      <c r="A227" s="51"/>
      <c r="B227" s="54"/>
      <c r="C227" s="49"/>
      <c r="D227" s="49"/>
      <c r="E227" s="49"/>
      <c r="F227" s="8" t="s">
        <v>11</v>
      </c>
      <c r="G227" s="18">
        <v>0</v>
      </c>
      <c r="H227" s="18">
        <v>0</v>
      </c>
      <c r="I227" s="18" t="s">
        <v>16</v>
      </c>
      <c r="J227" s="9"/>
    </row>
    <row r="228" spans="1:10" s="10" customFormat="1" ht="16.5" x14ac:dyDescent="0.25">
      <c r="A228" s="51"/>
      <c r="B228" s="54"/>
      <c r="C228" s="49"/>
      <c r="D228" s="49"/>
      <c r="E228" s="49"/>
      <c r="F228" s="8" t="s">
        <v>12</v>
      </c>
      <c r="G228" s="18">
        <v>0</v>
      </c>
      <c r="H228" s="18">
        <v>0</v>
      </c>
      <c r="I228" s="18" t="s">
        <v>16</v>
      </c>
      <c r="J228" s="9"/>
    </row>
    <row r="229" spans="1:10" s="10" customFormat="1" ht="25.5" customHeight="1" x14ac:dyDescent="0.25">
      <c r="A229" s="52"/>
      <c r="B229" s="55"/>
      <c r="C229" s="49"/>
      <c r="D229" s="49"/>
      <c r="E229" s="49"/>
      <c r="F229" s="8" t="s">
        <v>13</v>
      </c>
      <c r="G229" s="18">
        <v>3619.6</v>
      </c>
      <c r="H229" s="18">
        <v>1909.1</v>
      </c>
      <c r="I229" s="18">
        <f>H229/G229*100</f>
        <v>52.743397060448672</v>
      </c>
      <c r="J229" s="11"/>
    </row>
    <row r="230" spans="1:10" ht="16.5" x14ac:dyDescent="0.25">
      <c r="A230" s="48" t="s">
        <v>191</v>
      </c>
      <c r="B230" s="48"/>
      <c r="C230" s="48"/>
      <c r="D230" s="48"/>
      <c r="E230" s="48"/>
      <c r="F230" s="15" t="s">
        <v>9</v>
      </c>
      <c r="G230" s="19">
        <f>G235+G270+G280+G290+G300</f>
        <v>290</v>
      </c>
      <c r="H230" s="19">
        <f>H235+H270+H280+H290+H300</f>
        <v>525.1</v>
      </c>
      <c r="I230" s="19">
        <f>H230/G230*100</f>
        <v>181.06896551724139</v>
      </c>
      <c r="J230" s="1"/>
    </row>
    <row r="231" spans="1:10" ht="16.5" x14ac:dyDescent="0.25">
      <c r="A231" s="48"/>
      <c r="B231" s="48"/>
      <c r="C231" s="48"/>
      <c r="D231" s="48"/>
      <c r="E231" s="48"/>
      <c r="F231" s="15" t="s">
        <v>10</v>
      </c>
      <c r="G231" s="19">
        <f t="shared" ref="G231:H234" si="49">G236+G271+G281+G291+G301</f>
        <v>0</v>
      </c>
      <c r="H231" s="19">
        <f t="shared" si="49"/>
        <v>0</v>
      </c>
      <c r="I231" s="19" t="s">
        <v>16</v>
      </c>
      <c r="J231" s="1"/>
    </row>
    <row r="232" spans="1:10" ht="25.5" x14ac:dyDescent="0.25">
      <c r="A232" s="48"/>
      <c r="B232" s="48"/>
      <c r="C232" s="48"/>
      <c r="D232" s="48"/>
      <c r="E232" s="48"/>
      <c r="F232" s="15" t="s">
        <v>11</v>
      </c>
      <c r="G232" s="19">
        <f t="shared" si="49"/>
        <v>0</v>
      </c>
      <c r="H232" s="19">
        <f t="shared" si="49"/>
        <v>376</v>
      </c>
      <c r="I232" s="19" t="s">
        <v>16</v>
      </c>
      <c r="J232" s="1"/>
    </row>
    <row r="233" spans="1:10" ht="16.5" x14ac:dyDescent="0.25">
      <c r="A233" s="48"/>
      <c r="B233" s="48"/>
      <c r="C233" s="48"/>
      <c r="D233" s="48"/>
      <c r="E233" s="48"/>
      <c r="F233" s="15" t="s">
        <v>12</v>
      </c>
      <c r="G233" s="19">
        <f t="shared" si="49"/>
        <v>0</v>
      </c>
      <c r="H233" s="19">
        <f t="shared" si="49"/>
        <v>0</v>
      </c>
      <c r="I233" s="19" t="s">
        <v>16</v>
      </c>
      <c r="J233" s="1"/>
    </row>
    <row r="234" spans="1:10" ht="25.5" x14ac:dyDescent="0.25">
      <c r="A234" s="48"/>
      <c r="B234" s="48"/>
      <c r="C234" s="48"/>
      <c r="D234" s="48"/>
      <c r="E234" s="48"/>
      <c r="F234" s="15" t="s">
        <v>13</v>
      </c>
      <c r="G234" s="19">
        <f t="shared" si="49"/>
        <v>290</v>
      </c>
      <c r="H234" s="19">
        <f t="shared" si="49"/>
        <v>149.1</v>
      </c>
      <c r="I234" s="19">
        <f t="shared" ref="I234:I295" si="50">H234/G234*100</f>
        <v>51.41379310344827</v>
      </c>
      <c r="J234" s="1"/>
    </row>
    <row r="235" spans="1:10" ht="16.5" x14ac:dyDescent="0.25">
      <c r="A235" s="32">
        <v>1</v>
      </c>
      <c r="B235" s="32" t="s">
        <v>192</v>
      </c>
      <c r="C235" s="32"/>
      <c r="D235" s="32"/>
      <c r="E235" s="32"/>
      <c r="F235" s="6" t="s">
        <v>9</v>
      </c>
      <c r="G235" s="23">
        <f>G240+G245+G250+G255+G260+G265</f>
        <v>20</v>
      </c>
      <c r="H235" s="18">
        <f>H240+H245+H250+H255+H260+H265</f>
        <v>4.5</v>
      </c>
      <c r="I235" s="18">
        <f t="shared" si="50"/>
        <v>22.5</v>
      </c>
      <c r="J235" s="1"/>
    </row>
    <row r="236" spans="1:10" ht="16.5" x14ac:dyDescent="0.25">
      <c r="A236" s="32"/>
      <c r="B236" s="32"/>
      <c r="C236" s="32"/>
      <c r="D236" s="32"/>
      <c r="E236" s="32"/>
      <c r="F236" s="6" t="s">
        <v>10</v>
      </c>
      <c r="G236" s="23">
        <f t="shared" ref="G236:H239" si="51">G241+G246+G251+G256+G261+G266</f>
        <v>0</v>
      </c>
      <c r="H236" s="18">
        <f t="shared" si="51"/>
        <v>0</v>
      </c>
      <c r="I236" s="18" t="s">
        <v>16</v>
      </c>
      <c r="J236" s="1"/>
    </row>
    <row r="237" spans="1:10" ht="25.5" x14ac:dyDescent="0.25">
      <c r="A237" s="32"/>
      <c r="B237" s="32"/>
      <c r="C237" s="32"/>
      <c r="D237" s="32"/>
      <c r="E237" s="32"/>
      <c r="F237" s="6" t="s">
        <v>11</v>
      </c>
      <c r="G237" s="23">
        <f t="shared" si="51"/>
        <v>0</v>
      </c>
      <c r="H237" s="18">
        <f t="shared" si="51"/>
        <v>0</v>
      </c>
      <c r="I237" s="18" t="s">
        <v>16</v>
      </c>
      <c r="J237" s="1"/>
    </row>
    <row r="238" spans="1:10" ht="16.5" x14ac:dyDescent="0.25">
      <c r="A238" s="32"/>
      <c r="B238" s="32"/>
      <c r="C238" s="32"/>
      <c r="D238" s="32"/>
      <c r="E238" s="32"/>
      <c r="F238" s="6" t="s">
        <v>12</v>
      </c>
      <c r="G238" s="23">
        <f t="shared" si="51"/>
        <v>0</v>
      </c>
      <c r="H238" s="18">
        <f t="shared" si="51"/>
        <v>0</v>
      </c>
      <c r="I238" s="18" t="s">
        <v>16</v>
      </c>
      <c r="J238" s="1"/>
    </row>
    <row r="239" spans="1:10" ht="25.5" x14ac:dyDescent="0.25">
      <c r="A239" s="32"/>
      <c r="B239" s="32"/>
      <c r="C239" s="32"/>
      <c r="D239" s="32"/>
      <c r="E239" s="32"/>
      <c r="F239" s="6" t="s">
        <v>13</v>
      </c>
      <c r="G239" s="23">
        <f t="shared" si="51"/>
        <v>20</v>
      </c>
      <c r="H239" s="18">
        <f t="shared" si="51"/>
        <v>4.5</v>
      </c>
      <c r="I239" s="18">
        <f t="shared" si="50"/>
        <v>22.5</v>
      </c>
      <c r="J239" s="1"/>
    </row>
    <row r="240" spans="1:10" ht="16.5" customHeight="1" x14ac:dyDescent="0.25">
      <c r="A240" s="33" t="s">
        <v>15</v>
      </c>
      <c r="B240" s="47" t="s">
        <v>193</v>
      </c>
      <c r="C240" s="32" t="s">
        <v>189</v>
      </c>
      <c r="D240" s="32">
        <v>2019</v>
      </c>
      <c r="E240" s="32">
        <v>2019</v>
      </c>
      <c r="F240" s="6" t="s">
        <v>9</v>
      </c>
      <c r="G240" s="23">
        <f>G241+G242+G243+G244</f>
        <v>10</v>
      </c>
      <c r="H240" s="18">
        <f>H241+H242+H243+H244</f>
        <v>4.5</v>
      </c>
      <c r="I240" s="18">
        <f t="shared" si="50"/>
        <v>45</v>
      </c>
      <c r="J240" s="1"/>
    </row>
    <row r="241" spans="1:10" ht="16.5" x14ac:dyDescent="0.25">
      <c r="A241" s="33"/>
      <c r="B241" s="47"/>
      <c r="C241" s="32"/>
      <c r="D241" s="32"/>
      <c r="E241" s="32"/>
      <c r="F241" s="6" t="s">
        <v>10</v>
      </c>
      <c r="G241" s="23">
        <v>0</v>
      </c>
      <c r="H241" s="18">
        <v>0</v>
      </c>
      <c r="I241" s="18" t="s">
        <v>16</v>
      </c>
      <c r="J241" s="1"/>
    </row>
    <row r="242" spans="1:10" ht="25.5" x14ac:dyDescent="0.25">
      <c r="A242" s="33"/>
      <c r="B242" s="47"/>
      <c r="C242" s="32"/>
      <c r="D242" s="32"/>
      <c r="E242" s="32"/>
      <c r="F242" s="6" t="s">
        <v>11</v>
      </c>
      <c r="G242" s="23">
        <v>0</v>
      </c>
      <c r="H242" s="18">
        <v>0</v>
      </c>
      <c r="I242" s="18" t="s">
        <v>16</v>
      </c>
      <c r="J242" s="1"/>
    </row>
    <row r="243" spans="1:10" ht="16.5" x14ac:dyDescent="0.25">
      <c r="A243" s="33"/>
      <c r="B243" s="47"/>
      <c r="C243" s="32"/>
      <c r="D243" s="32"/>
      <c r="E243" s="32"/>
      <c r="F243" s="6" t="s">
        <v>12</v>
      </c>
      <c r="G243" s="23">
        <v>0</v>
      </c>
      <c r="H243" s="18">
        <v>0</v>
      </c>
      <c r="I243" s="18" t="s">
        <v>16</v>
      </c>
      <c r="J243" s="1"/>
    </row>
    <row r="244" spans="1:10" ht="25.5" x14ac:dyDescent="0.25">
      <c r="A244" s="33"/>
      <c r="B244" s="47"/>
      <c r="C244" s="32"/>
      <c r="D244" s="32"/>
      <c r="E244" s="32"/>
      <c r="F244" s="6" t="s">
        <v>13</v>
      </c>
      <c r="G244" s="23">
        <v>10</v>
      </c>
      <c r="H244" s="18">
        <v>4.5</v>
      </c>
      <c r="I244" s="18">
        <f t="shared" si="50"/>
        <v>45</v>
      </c>
      <c r="J244" s="1"/>
    </row>
    <row r="245" spans="1:10" ht="16.5" customHeight="1" x14ac:dyDescent="0.25">
      <c r="A245" s="33" t="s">
        <v>21</v>
      </c>
      <c r="B245" s="47" t="s">
        <v>194</v>
      </c>
      <c r="C245" s="32" t="s">
        <v>189</v>
      </c>
      <c r="D245" s="32">
        <v>2019</v>
      </c>
      <c r="E245" s="32">
        <v>2019</v>
      </c>
      <c r="F245" s="6" t="s">
        <v>9</v>
      </c>
      <c r="G245" s="23">
        <f>G246+G247+G249+G248</f>
        <v>10</v>
      </c>
      <c r="H245" s="18">
        <f>H246+H247+H249+H248</f>
        <v>0</v>
      </c>
      <c r="I245" s="18">
        <f t="shared" si="50"/>
        <v>0</v>
      </c>
      <c r="J245" s="1"/>
    </row>
    <row r="246" spans="1:10" ht="16.5" x14ac:dyDescent="0.25">
      <c r="A246" s="33"/>
      <c r="B246" s="47"/>
      <c r="C246" s="32"/>
      <c r="D246" s="32"/>
      <c r="E246" s="32"/>
      <c r="F246" s="6" t="s">
        <v>10</v>
      </c>
      <c r="G246" s="23">
        <v>0</v>
      </c>
      <c r="H246" s="18">
        <v>0</v>
      </c>
      <c r="I246" s="18" t="s">
        <v>16</v>
      </c>
      <c r="J246" s="1"/>
    </row>
    <row r="247" spans="1:10" ht="25.5" x14ac:dyDescent="0.25">
      <c r="A247" s="33"/>
      <c r="B247" s="47"/>
      <c r="C247" s="32"/>
      <c r="D247" s="32"/>
      <c r="E247" s="32"/>
      <c r="F247" s="6" t="s">
        <v>11</v>
      </c>
      <c r="G247" s="23">
        <v>0</v>
      </c>
      <c r="H247" s="18">
        <v>0</v>
      </c>
      <c r="I247" s="18" t="s">
        <v>16</v>
      </c>
      <c r="J247" s="1"/>
    </row>
    <row r="248" spans="1:10" ht="16.5" x14ac:dyDescent="0.25">
      <c r="A248" s="33"/>
      <c r="B248" s="47"/>
      <c r="C248" s="32"/>
      <c r="D248" s="32"/>
      <c r="E248" s="32"/>
      <c r="F248" s="6" t="s">
        <v>12</v>
      </c>
      <c r="G248" s="23">
        <v>0</v>
      </c>
      <c r="H248" s="18">
        <v>0</v>
      </c>
      <c r="I248" s="18" t="s">
        <v>16</v>
      </c>
      <c r="J248" s="1"/>
    </row>
    <row r="249" spans="1:10" ht="25.5" x14ac:dyDescent="0.25">
      <c r="A249" s="33"/>
      <c r="B249" s="47"/>
      <c r="C249" s="32"/>
      <c r="D249" s="32"/>
      <c r="E249" s="32"/>
      <c r="F249" s="6" t="s">
        <v>13</v>
      </c>
      <c r="G249" s="23">
        <v>10</v>
      </c>
      <c r="H249" s="18">
        <v>0</v>
      </c>
      <c r="I249" s="18">
        <f t="shared" si="50"/>
        <v>0</v>
      </c>
      <c r="J249" s="1"/>
    </row>
    <row r="250" spans="1:10" ht="16.5" customHeight="1" x14ac:dyDescent="0.25">
      <c r="A250" s="33" t="s">
        <v>23</v>
      </c>
      <c r="B250" s="47" t="s">
        <v>195</v>
      </c>
      <c r="C250" s="32" t="s">
        <v>189</v>
      </c>
      <c r="D250" s="32">
        <v>2019</v>
      </c>
      <c r="E250" s="32">
        <v>2019</v>
      </c>
      <c r="F250" s="6" t="s">
        <v>9</v>
      </c>
      <c r="G250" s="23">
        <f>G251+G252+G253+G254</f>
        <v>0</v>
      </c>
      <c r="H250" s="18">
        <f>H251+H252+H253+H254</f>
        <v>0</v>
      </c>
      <c r="I250" s="18" t="s">
        <v>16</v>
      </c>
      <c r="J250" s="1"/>
    </row>
    <row r="251" spans="1:10" ht="16.5" x14ac:dyDescent="0.25">
      <c r="A251" s="33"/>
      <c r="B251" s="47"/>
      <c r="C251" s="32"/>
      <c r="D251" s="32"/>
      <c r="E251" s="32"/>
      <c r="F251" s="6" t="s">
        <v>10</v>
      </c>
      <c r="G251" s="23">
        <v>0</v>
      </c>
      <c r="H251" s="18">
        <v>0</v>
      </c>
      <c r="I251" s="18" t="s">
        <v>16</v>
      </c>
      <c r="J251" s="1"/>
    </row>
    <row r="252" spans="1:10" ht="25.5" x14ac:dyDescent="0.25">
      <c r="A252" s="33"/>
      <c r="B252" s="47"/>
      <c r="C252" s="32"/>
      <c r="D252" s="32"/>
      <c r="E252" s="32"/>
      <c r="F252" s="6" t="s">
        <v>11</v>
      </c>
      <c r="G252" s="23">
        <v>0</v>
      </c>
      <c r="H252" s="18">
        <v>0</v>
      </c>
      <c r="I252" s="18" t="s">
        <v>16</v>
      </c>
      <c r="J252" s="1"/>
    </row>
    <row r="253" spans="1:10" ht="16.5" x14ac:dyDescent="0.25">
      <c r="A253" s="33"/>
      <c r="B253" s="47"/>
      <c r="C253" s="32"/>
      <c r="D253" s="32"/>
      <c r="E253" s="32"/>
      <c r="F253" s="6" t="s">
        <v>12</v>
      </c>
      <c r="G253" s="23">
        <v>0</v>
      </c>
      <c r="H253" s="18">
        <v>0</v>
      </c>
      <c r="I253" s="18" t="s">
        <v>16</v>
      </c>
      <c r="J253" s="1"/>
    </row>
    <row r="254" spans="1:10" ht="25.5" x14ac:dyDescent="0.25">
      <c r="A254" s="33"/>
      <c r="B254" s="47"/>
      <c r="C254" s="32"/>
      <c r="D254" s="32"/>
      <c r="E254" s="32"/>
      <c r="F254" s="6" t="s">
        <v>13</v>
      </c>
      <c r="G254" s="23">
        <v>0</v>
      </c>
      <c r="H254" s="18">
        <v>0</v>
      </c>
      <c r="I254" s="18" t="s">
        <v>16</v>
      </c>
      <c r="J254" s="1"/>
    </row>
    <row r="255" spans="1:10" ht="16.5" customHeight="1" x14ac:dyDescent="0.25">
      <c r="A255" s="33" t="s">
        <v>67</v>
      </c>
      <c r="B255" s="47" t="s">
        <v>196</v>
      </c>
      <c r="C255" s="32" t="s">
        <v>189</v>
      </c>
      <c r="D255" s="32">
        <v>2019</v>
      </c>
      <c r="E255" s="32">
        <v>2019</v>
      </c>
      <c r="F255" s="6" t="s">
        <v>9</v>
      </c>
      <c r="G255" s="23">
        <f>G256+G257+G258+G259</f>
        <v>0</v>
      </c>
      <c r="H255" s="18">
        <f>H256+H257+H258+H259</f>
        <v>0</v>
      </c>
      <c r="I255" s="18" t="s">
        <v>16</v>
      </c>
      <c r="J255" s="1"/>
    </row>
    <row r="256" spans="1:10" ht="16.5" x14ac:dyDescent="0.25">
      <c r="A256" s="33"/>
      <c r="B256" s="47"/>
      <c r="C256" s="32"/>
      <c r="D256" s="32"/>
      <c r="E256" s="32"/>
      <c r="F256" s="6" t="s">
        <v>10</v>
      </c>
      <c r="G256" s="23">
        <v>0</v>
      </c>
      <c r="H256" s="18">
        <v>0</v>
      </c>
      <c r="I256" s="18" t="s">
        <v>16</v>
      </c>
      <c r="J256" s="1"/>
    </row>
    <row r="257" spans="1:10" ht="25.5" x14ac:dyDescent="0.25">
      <c r="A257" s="33"/>
      <c r="B257" s="47"/>
      <c r="C257" s="32"/>
      <c r="D257" s="32"/>
      <c r="E257" s="32"/>
      <c r="F257" s="6" t="s">
        <v>11</v>
      </c>
      <c r="G257" s="23">
        <v>0</v>
      </c>
      <c r="H257" s="18">
        <v>0</v>
      </c>
      <c r="I257" s="18" t="s">
        <v>16</v>
      </c>
      <c r="J257" s="1"/>
    </row>
    <row r="258" spans="1:10" ht="16.5" x14ac:dyDescent="0.25">
      <c r="A258" s="33"/>
      <c r="B258" s="47"/>
      <c r="C258" s="32"/>
      <c r="D258" s="32"/>
      <c r="E258" s="32"/>
      <c r="F258" s="6" t="s">
        <v>12</v>
      </c>
      <c r="G258" s="23">
        <v>0</v>
      </c>
      <c r="H258" s="18">
        <v>0</v>
      </c>
      <c r="I258" s="18" t="s">
        <v>16</v>
      </c>
      <c r="J258" s="1"/>
    </row>
    <row r="259" spans="1:10" ht="25.5" x14ac:dyDescent="0.25">
      <c r="A259" s="33"/>
      <c r="B259" s="47"/>
      <c r="C259" s="32"/>
      <c r="D259" s="32"/>
      <c r="E259" s="32"/>
      <c r="F259" s="6" t="s">
        <v>13</v>
      </c>
      <c r="G259" s="23">
        <v>0</v>
      </c>
      <c r="H259" s="18">
        <v>0</v>
      </c>
      <c r="I259" s="18" t="s">
        <v>16</v>
      </c>
      <c r="J259" s="1"/>
    </row>
    <row r="260" spans="1:10" ht="16.5" customHeight="1" x14ac:dyDescent="0.25">
      <c r="A260" s="33" t="s">
        <v>105</v>
      </c>
      <c r="B260" s="47" t="s">
        <v>197</v>
      </c>
      <c r="C260" s="32" t="s">
        <v>189</v>
      </c>
      <c r="D260" s="32">
        <v>2019</v>
      </c>
      <c r="E260" s="32">
        <v>2019</v>
      </c>
      <c r="F260" s="6" t="s">
        <v>9</v>
      </c>
      <c r="G260" s="23">
        <f>G261+G262+G263+G264</f>
        <v>0</v>
      </c>
      <c r="H260" s="18">
        <f>H261+H262+H263+H264</f>
        <v>0</v>
      </c>
      <c r="I260" s="18" t="s">
        <v>16</v>
      </c>
      <c r="J260" s="1"/>
    </row>
    <row r="261" spans="1:10" ht="16.5" x14ac:dyDescent="0.25">
      <c r="A261" s="33"/>
      <c r="B261" s="47"/>
      <c r="C261" s="32"/>
      <c r="D261" s="32"/>
      <c r="E261" s="32"/>
      <c r="F261" s="6" t="s">
        <v>10</v>
      </c>
      <c r="G261" s="23">
        <v>0</v>
      </c>
      <c r="H261" s="18">
        <v>0</v>
      </c>
      <c r="I261" s="18" t="s">
        <v>16</v>
      </c>
      <c r="J261" s="1"/>
    </row>
    <row r="262" spans="1:10" ht="25.5" x14ac:dyDescent="0.25">
      <c r="A262" s="33"/>
      <c r="B262" s="47"/>
      <c r="C262" s="32"/>
      <c r="D262" s="32"/>
      <c r="E262" s="32"/>
      <c r="F262" s="6" t="s">
        <v>11</v>
      </c>
      <c r="G262" s="23">
        <v>0</v>
      </c>
      <c r="H262" s="18">
        <v>0</v>
      </c>
      <c r="I262" s="18" t="s">
        <v>16</v>
      </c>
      <c r="J262" s="1"/>
    </row>
    <row r="263" spans="1:10" ht="16.5" x14ac:dyDescent="0.25">
      <c r="A263" s="33"/>
      <c r="B263" s="47"/>
      <c r="C263" s="32"/>
      <c r="D263" s="32"/>
      <c r="E263" s="32"/>
      <c r="F263" s="6" t="s">
        <v>12</v>
      </c>
      <c r="G263" s="23">
        <v>0</v>
      </c>
      <c r="H263" s="18">
        <v>0</v>
      </c>
      <c r="I263" s="18" t="s">
        <v>16</v>
      </c>
      <c r="J263" s="1"/>
    </row>
    <row r="264" spans="1:10" ht="25.5" x14ac:dyDescent="0.25">
      <c r="A264" s="33"/>
      <c r="B264" s="47"/>
      <c r="C264" s="32"/>
      <c r="D264" s="32"/>
      <c r="E264" s="32"/>
      <c r="F264" s="6" t="s">
        <v>13</v>
      </c>
      <c r="G264" s="23">
        <v>0</v>
      </c>
      <c r="H264" s="18">
        <v>0</v>
      </c>
      <c r="I264" s="18" t="s">
        <v>16</v>
      </c>
      <c r="J264" s="1"/>
    </row>
    <row r="265" spans="1:10" ht="16.5" customHeight="1" x14ac:dyDescent="0.25">
      <c r="A265" s="33" t="s">
        <v>106</v>
      </c>
      <c r="B265" s="47" t="s">
        <v>198</v>
      </c>
      <c r="C265" s="32" t="s">
        <v>189</v>
      </c>
      <c r="D265" s="32">
        <v>2019</v>
      </c>
      <c r="E265" s="32">
        <v>2019</v>
      </c>
      <c r="F265" s="6" t="s">
        <v>9</v>
      </c>
      <c r="G265" s="23">
        <f>G266+G267+G268+G269</f>
        <v>0</v>
      </c>
      <c r="H265" s="18">
        <v>0</v>
      </c>
      <c r="I265" s="18" t="s">
        <v>16</v>
      </c>
      <c r="J265" s="1"/>
    </row>
    <row r="266" spans="1:10" ht="16.5" x14ac:dyDescent="0.25">
      <c r="A266" s="33"/>
      <c r="B266" s="47"/>
      <c r="C266" s="32"/>
      <c r="D266" s="32"/>
      <c r="E266" s="32"/>
      <c r="F266" s="6" t="s">
        <v>10</v>
      </c>
      <c r="G266" s="23">
        <v>0</v>
      </c>
      <c r="H266" s="18">
        <v>0</v>
      </c>
      <c r="I266" s="18" t="s">
        <v>16</v>
      </c>
      <c r="J266" s="1"/>
    </row>
    <row r="267" spans="1:10" ht="25.5" x14ac:dyDescent="0.25">
      <c r="A267" s="33"/>
      <c r="B267" s="47"/>
      <c r="C267" s="32"/>
      <c r="D267" s="32"/>
      <c r="E267" s="32"/>
      <c r="F267" s="6" t="s">
        <v>11</v>
      </c>
      <c r="G267" s="23">
        <v>0</v>
      </c>
      <c r="H267" s="18">
        <v>0</v>
      </c>
      <c r="I267" s="18" t="s">
        <v>16</v>
      </c>
      <c r="J267" s="1"/>
    </row>
    <row r="268" spans="1:10" ht="16.5" x14ac:dyDescent="0.25">
      <c r="A268" s="33"/>
      <c r="B268" s="47"/>
      <c r="C268" s="32"/>
      <c r="D268" s="32"/>
      <c r="E268" s="32"/>
      <c r="F268" s="6" t="s">
        <v>12</v>
      </c>
      <c r="G268" s="23">
        <v>0</v>
      </c>
      <c r="H268" s="18">
        <v>0</v>
      </c>
      <c r="I268" s="18" t="s">
        <v>16</v>
      </c>
      <c r="J268" s="1"/>
    </row>
    <row r="269" spans="1:10" ht="25.5" x14ac:dyDescent="0.25">
      <c r="A269" s="33"/>
      <c r="B269" s="47"/>
      <c r="C269" s="32"/>
      <c r="D269" s="32"/>
      <c r="E269" s="32"/>
      <c r="F269" s="6" t="s">
        <v>13</v>
      </c>
      <c r="G269" s="23">
        <v>0</v>
      </c>
      <c r="H269" s="18">
        <v>0</v>
      </c>
      <c r="I269" s="18" t="s">
        <v>16</v>
      </c>
      <c r="J269" s="1"/>
    </row>
    <row r="270" spans="1:10" x14ac:dyDescent="0.25">
      <c r="A270" s="32">
        <v>2</v>
      </c>
      <c r="B270" s="32" t="s">
        <v>199</v>
      </c>
      <c r="C270" s="32"/>
      <c r="D270" s="32"/>
      <c r="E270" s="32"/>
      <c r="F270" s="6" t="s">
        <v>9</v>
      </c>
      <c r="G270" s="23">
        <f>G275</f>
        <v>20</v>
      </c>
      <c r="H270" s="18">
        <f>H275</f>
        <v>16.600000000000001</v>
      </c>
      <c r="I270" s="18">
        <f t="shared" si="50"/>
        <v>83</v>
      </c>
    </row>
    <row r="271" spans="1:10" x14ac:dyDescent="0.25">
      <c r="A271" s="32"/>
      <c r="B271" s="32"/>
      <c r="C271" s="32"/>
      <c r="D271" s="32"/>
      <c r="E271" s="32"/>
      <c r="F271" s="6" t="s">
        <v>10</v>
      </c>
      <c r="G271" s="23">
        <f t="shared" ref="G271:H274" si="52">G276</f>
        <v>0</v>
      </c>
      <c r="H271" s="18">
        <f t="shared" si="52"/>
        <v>0</v>
      </c>
      <c r="I271" s="18" t="s">
        <v>16</v>
      </c>
    </row>
    <row r="272" spans="1:10" ht="25.5" x14ac:dyDescent="0.25">
      <c r="A272" s="32"/>
      <c r="B272" s="32"/>
      <c r="C272" s="32"/>
      <c r="D272" s="32"/>
      <c r="E272" s="32"/>
      <c r="F272" s="6" t="s">
        <v>11</v>
      </c>
      <c r="G272" s="23">
        <f t="shared" si="52"/>
        <v>0</v>
      </c>
      <c r="H272" s="18">
        <f t="shared" si="52"/>
        <v>0</v>
      </c>
      <c r="I272" s="18" t="s">
        <v>16</v>
      </c>
    </row>
    <row r="273" spans="1:9" x14ac:dyDescent="0.25">
      <c r="A273" s="32"/>
      <c r="B273" s="32"/>
      <c r="C273" s="32"/>
      <c r="D273" s="32"/>
      <c r="E273" s="32"/>
      <c r="F273" s="6" t="s">
        <v>12</v>
      </c>
      <c r="G273" s="23">
        <f t="shared" si="52"/>
        <v>0</v>
      </c>
      <c r="H273" s="18">
        <f t="shared" si="52"/>
        <v>0</v>
      </c>
      <c r="I273" s="18" t="s">
        <v>16</v>
      </c>
    </row>
    <row r="274" spans="1:9" ht="25.5" x14ac:dyDescent="0.25">
      <c r="A274" s="32"/>
      <c r="B274" s="32"/>
      <c r="C274" s="32"/>
      <c r="D274" s="32"/>
      <c r="E274" s="32"/>
      <c r="F274" s="6" t="s">
        <v>13</v>
      </c>
      <c r="G274" s="23">
        <f t="shared" si="52"/>
        <v>20</v>
      </c>
      <c r="H274" s="18">
        <f t="shared" si="52"/>
        <v>16.600000000000001</v>
      </c>
      <c r="I274" s="18">
        <f t="shared" si="50"/>
        <v>83</v>
      </c>
    </row>
    <row r="275" spans="1:9" ht="15" customHeight="1" x14ac:dyDescent="0.25">
      <c r="A275" s="33" t="s">
        <v>26</v>
      </c>
      <c r="B275" s="41" t="s">
        <v>200</v>
      </c>
      <c r="C275" s="32" t="s">
        <v>189</v>
      </c>
      <c r="D275" s="32">
        <v>2019</v>
      </c>
      <c r="E275" s="32">
        <v>2019</v>
      </c>
      <c r="F275" s="6" t="s">
        <v>9</v>
      </c>
      <c r="G275" s="23">
        <f>G276+G277+G278+G279</f>
        <v>20</v>
      </c>
      <c r="H275" s="18">
        <f>H276+H277+H278+H279</f>
        <v>16.600000000000001</v>
      </c>
      <c r="I275" s="18">
        <f t="shared" si="50"/>
        <v>83</v>
      </c>
    </row>
    <row r="276" spans="1:9" x14ac:dyDescent="0.25">
      <c r="A276" s="33"/>
      <c r="B276" s="42"/>
      <c r="C276" s="32"/>
      <c r="D276" s="32"/>
      <c r="E276" s="32"/>
      <c r="F276" s="6" t="s">
        <v>10</v>
      </c>
      <c r="G276" s="23">
        <v>0</v>
      </c>
      <c r="H276" s="18">
        <v>0</v>
      </c>
      <c r="I276" s="18" t="s">
        <v>16</v>
      </c>
    </row>
    <row r="277" spans="1:9" ht="25.5" x14ac:dyDescent="0.25">
      <c r="A277" s="33"/>
      <c r="B277" s="42"/>
      <c r="C277" s="32"/>
      <c r="D277" s="32"/>
      <c r="E277" s="32"/>
      <c r="F277" s="6" t="s">
        <v>11</v>
      </c>
      <c r="G277" s="23">
        <v>0</v>
      </c>
      <c r="H277" s="18">
        <v>0</v>
      </c>
      <c r="I277" s="18" t="s">
        <v>16</v>
      </c>
    </row>
    <row r="278" spans="1:9" x14ac:dyDescent="0.25">
      <c r="A278" s="33"/>
      <c r="B278" s="42"/>
      <c r="C278" s="32"/>
      <c r="D278" s="32"/>
      <c r="E278" s="32"/>
      <c r="F278" s="6" t="s">
        <v>12</v>
      </c>
      <c r="G278" s="23">
        <v>0</v>
      </c>
      <c r="H278" s="18">
        <v>0</v>
      </c>
      <c r="I278" s="18" t="s">
        <v>16</v>
      </c>
    </row>
    <row r="279" spans="1:9" ht="25.5" x14ac:dyDescent="0.25">
      <c r="A279" s="33"/>
      <c r="B279" s="43"/>
      <c r="C279" s="32"/>
      <c r="D279" s="32"/>
      <c r="E279" s="32"/>
      <c r="F279" s="6" t="s">
        <v>13</v>
      </c>
      <c r="G279" s="23">
        <v>20</v>
      </c>
      <c r="H279" s="18">
        <v>16.600000000000001</v>
      </c>
      <c r="I279" s="18">
        <f t="shared" si="50"/>
        <v>83</v>
      </c>
    </row>
    <row r="280" spans="1:9" x14ac:dyDescent="0.25">
      <c r="A280" s="32">
        <v>3</v>
      </c>
      <c r="B280" s="32" t="s">
        <v>201</v>
      </c>
      <c r="C280" s="32"/>
      <c r="D280" s="32"/>
      <c r="E280" s="32"/>
      <c r="F280" s="6" t="s">
        <v>9</v>
      </c>
      <c r="G280" s="23">
        <f>G285</f>
        <v>20</v>
      </c>
      <c r="H280" s="18">
        <f>H285</f>
        <v>0</v>
      </c>
      <c r="I280" s="18">
        <f t="shared" si="50"/>
        <v>0</v>
      </c>
    </row>
    <row r="281" spans="1:9" x14ac:dyDescent="0.25">
      <c r="A281" s="32"/>
      <c r="B281" s="32"/>
      <c r="C281" s="32"/>
      <c r="D281" s="32"/>
      <c r="E281" s="32"/>
      <c r="F281" s="6" t="s">
        <v>10</v>
      </c>
      <c r="G281" s="23">
        <f t="shared" ref="G281:H284" si="53">G286</f>
        <v>0</v>
      </c>
      <c r="H281" s="18">
        <f t="shared" si="53"/>
        <v>0</v>
      </c>
      <c r="I281" s="18" t="s">
        <v>16</v>
      </c>
    </row>
    <row r="282" spans="1:9" ht="25.5" x14ac:dyDescent="0.25">
      <c r="A282" s="32"/>
      <c r="B282" s="32"/>
      <c r="C282" s="32"/>
      <c r="D282" s="32"/>
      <c r="E282" s="32"/>
      <c r="F282" s="6" t="s">
        <v>11</v>
      </c>
      <c r="G282" s="23">
        <f t="shared" si="53"/>
        <v>0</v>
      </c>
      <c r="H282" s="18">
        <f t="shared" si="53"/>
        <v>0</v>
      </c>
      <c r="I282" s="18" t="s">
        <v>16</v>
      </c>
    </row>
    <row r="283" spans="1:9" x14ac:dyDescent="0.25">
      <c r="A283" s="32"/>
      <c r="B283" s="32"/>
      <c r="C283" s="32"/>
      <c r="D283" s="32"/>
      <c r="E283" s="32"/>
      <c r="F283" s="6" t="s">
        <v>12</v>
      </c>
      <c r="G283" s="23">
        <f t="shared" si="53"/>
        <v>0</v>
      </c>
      <c r="H283" s="18">
        <f t="shared" si="53"/>
        <v>0</v>
      </c>
      <c r="I283" s="18" t="s">
        <v>16</v>
      </c>
    </row>
    <row r="284" spans="1:9" ht="25.5" x14ac:dyDescent="0.25">
      <c r="A284" s="32"/>
      <c r="B284" s="32"/>
      <c r="C284" s="32"/>
      <c r="D284" s="32"/>
      <c r="E284" s="32"/>
      <c r="F284" s="6" t="s">
        <v>13</v>
      </c>
      <c r="G284" s="23">
        <f t="shared" si="53"/>
        <v>20</v>
      </c>
      <c r="H284" s="18">
        <f t="shared" si="53"/>
        <v>0</v>
      </c>
      <c r="I284" s="18">
        <f t="shared" si="50"/>
        <v>0</v>
      </c>
    </row>
    <row r="285" spans="1:9" ht="15" customHeight="1" x14ac:dyDescent="0.25">
      <c r="A285" s="33" t="s">
        <v>35</v>
      </c>
      <c r="B285" s="41" t="s">
        <v>202</v>
      </c>
      <c r="C285" s="32" t="s">
        <v>189</v>
      </c>
      <c r="D285" s="32">
        <v>2019</v>
      </c>
      <c r="E285" s="32">
        <v>2019</v>
      </c>
      <c r="F285" s="6" t="s">
        <v>9</v>
      </c>
      <c r="G285" s="23">
        <f>G286+G287+G288+G289</f>
        <v>20</v>
      </c>
      <c r="H285" s="18">
        <f>H286+H287+H288+H289</f>
        <v>0</v>
      </c>
      <c r="I285" s="18">
        <f t="shared" si="50"/>
        <v>0</v>
      </c>
    </row>
    <row r="286" spans="1:9" x14ac:dyDescent="0.25">
      <c r="A286" s="33"/>
      <c r="B286" s="42"/>
      <c r="C286" s="32"/>
      <c r="D286" s="32"/>
      <c r="E286" s="32"/>
      <c r="F286" s="6" t="s">
        <v>10</v>
      </c>
      <c r="G286" s="23">
        <v>0</v>
      </c>
      <c r="H286" s="18">
        <v>0</v>
      </c>
      <c r="I286" s="18" t="s">
        <v>16</v>
      </c>
    </row>
    <row r="287" spans="1:9" ht="25.5" x14ac:dyDescent="0.25">
      <c r="A287" s="33"/>
      <c r="B287" s="42"/>
      <c r="C287" s="32"/>
      <c r="D287" s="32"/>
      <c r="E287" s="32"/>
      <c r="F287" s="6" t="s">
        <v>11</v>
      </c>
      <c r="G287" s="23">
        <v>0</v>
      </c>
      <c r="H287" s="18">
        <v>0</v>
      </c>
      <c r="I287" s="18" t="s">
        <v>16</v>
      </c>
    </row>
    <row r="288" spans="1:9" x14ac:dyDescent="0.25">
      <c r="A288" s="33"/>
      <c r="B288" s="42"/>
      <c r="C288" s="32"/>
      <c r="D288" s="32"/>
      <c r="E288" s="32"/>
      <c r="F288" s="6" t="s">
        <v>12</v>
      </c>
      <c r="G288" s="23">
        <v>0</v>
      </c>
      <c r="H288" s="18">
        <v>0</v>
      </c>
      <c r="I288" s="18" t="s">
        <v>16</v>
      </c>
    </row>
    <row r="289" spans="1:9" ht="25.5" x14ac:dyDescent="0.25">
      <c r="A289" s="33"/>
      <c r="B289" s="43"/>
      <c r="C289" s="32"/>
      <c r="D289" s="32"/>
      <c r="E289" s="32"/>
      <c r="F289" s="6" t="s">
        <v>13</v>
      </c>
      <c r="G289" s="23">
        <v>20</v>
      </c>
      <c r="H289" s="18">
        <v>0</v>
      </c>
      <c r="I289" s="18">
        <f t="shared" si="50"/>
        <v>0</v>
      </c>
    </row>
    <row r="290" spans="1:9" x14ac:dyDescent="0.25">
      <c r="A290" s="32">
        <v>4</v>
      </c>
      <c r="B290" s="32" t="s">
        <v>203</v>
      </c>
      <c r="C290" s="32"/>
      <c r="D290" s="32"/>
      <c r="E290" s="32"/>
      <c r="F290" s="6" t="s">
        <v>9</v>
      </c>
      <c r="G290" s="23">
        <f>G295</f>
        <v>200</v>
      </c>
      <c r="H290" s="18">
        <f>H295</f>
        <v>504</v>
      </c>
      <c r="I290" s="18">
        <f t="shared" si="50"/>
        <v>252</v>
      </c>
    </row>
    <row r="291" spans="1:9" x14ac:dyDescent="0.25">
      <c r="A291" s="32"/>
      <c r="B291" s="32"/>
      <c r="C291" s="32"/>
      <c r="D291" s="32"/>
      <c r="E291" s="32"/>
      <c r="F291" s="6" t="s">
        <v>10</v>
      </c>
      <c r="G291" s="23">
        <f t="shared" ref="G291:H294" si="54">G296</f>
        <v>0</v>
      </c>
      <c r="H291" s="18">
        <f t="shared" si="54"/>
        <v>0</v>
      </c>
      <c r="I291" s="18" t="s">
        <v>16</v>
      </c>
    </row>
    <row r="292" spans="1:9" ht="25.5" x14ac:dyDescent="0.25">
      <c r="A292" s="32"/>
      <c r="B292" s="32"/>
      <c r="C292" s="32"/>
      <c r="D292" s="32"/>
      <c r="E292" s="32"/>
      <c r="F292" s="6" t="s">
        <v>11</v>
      </c>
      <c r="G292" s="23">
        <f t="shared" si="54"/>
        <v>0</v>
      </c>
      <c r="H292" s="18">
        <f t="shared" si="54"/>
        <v>376</v>
      </c>
      <c r="I292" s="18" t="s">
        <v>16</v>
      </c>
    </row>
    <row r="293" spans="1:9" x14ac:dyDescent="0.25">
      <c r="A293" s="32"/>
      <c r="B293" s="32"/>
      <c r="C293" s="32"/>
      <c r="D293" s="32"/>
      <c r="E293" s="32"/>
      <c r="F293" s="6" t="s">
        <v>12</v>
      </c>
      <c r="G293" s="23">
        <f t="shared" si="54"/>
        <v>0</v>
      </c>
      <c r="H293" s="18">
        <f t="shared" si="54"/>
        <v>0</v>
      </c>
      <c r="I293" s="18" t="s">
        <v>16</v>
      </c>
    </row>
    <row r="294" spans="1:9" ht="25.5" x14ac:dyDescent="0.25">
      <c r="A294" s="32"/>
      <c r="B294" s="32"/>
      <c r="C294" s="32"/>
      <c r="D294" s="32"/>
      <c r="E294" s="32"/>
      <c r="F294" s="6" t="s">
        <v>13</v>
      </c>
      <c r="G294" s="23">
        <f t="shared" si="54"/>
        <v>200</v>
      </c>
      <c r="H294" s="18">
        <f t="shared" si="54"/>
        <v>128</v>
      </c>
      <c r="I294" s="18">
        <f t="shared" si="50"/>
        <v>64</v>
      </c>
    </row>
    <row r="295" spans="1:9" ht="15" customHeight="1" x14ac:dyDescent="0.25">
      <c r="A295" s="33" t="s">
        <v>40</v>
      </c>
      <c r="B295" s="44" t="s">
        <v>204</v>
      </c>
      <c r="C295" s="32" t="s">
        <v>189</v>
      </c>
      <c r="D295" s="32">
        <v>2019</v>
      </c>
      <c r="E295" s="32">
        <v>2019</v>
      </c>
      <c r="F295" s="6" t="s">
        <v>9</v>
      </c>
      <c r="G295" s="23">
        <f>G296+G297+G298+G299</f>
        <v>200</v>
      </c>
      <c r="H295" s="18">
        <f>H296+H297+H298+H299</f>
        <v>504</v>
      </c>
      <c r="I295" s="18">
        <f t="shared" si="50"/>
        <v>252</v>
      </c>
    </row>
    <row r="296" spans="1:9" x14ac:dyDescent="0.25">
      <c r="A296" s="33"/>
      <c r="B296" s="45"/>
      <c r="C296" s="32"/>
      <c r="D296" s="32"/>
      <c r="E296" s="32"/>
      <c r="F296" s="6" t="s">
        <v>10</v>
      </c>
      <c r="G296" s="23">
        <v>0</v>
      </c>
      <c r="H296" s="18">
        <v>0</v>
      </c>
      <c r="I296" s="18" t="s">
        <v>16</v>
      </c>
    </row>
    <row r="297" spans="1:9" ht="25.5" x14ac:dyDescent="0.25">
      <c r="A297" s="33"/>
      <c r="B297" s="45"/>
      <c r="C297" s="32"/>
      <c r="D297" s="32"/>
      <c r="E297" s="32"/>
      <c r="F297" s="6" t="s">
        <v>11</v>
      </c>
      <c r="G297" s="23">
        <v>0</v>
      </c>
      <c r="H297" s="18">
        <v>376</v>
      </c>
      <c r="I297" s="18" t="s">
        <v>16</v>
      </c>
    </row>
    <row r="298" spans="1:9" x14ac:dyDescent="0.25">
      <c r="A298" s="33"/>
      <c r="B298" s="45"/>
      <c r="C298" s="32"/>
      <c r="D298" s="32"/>
      <c r="E298" s="32"/>
      <c r="F298" s="6" t="s">
        <v>12</v>
      </c>
      <c r="G298" s="23">
        <v>0</v>
      </c>
      <c r="H298" s="18">
        <v>0</v>
      </c>
      <c r="I298" s="18" t="s">
        <v>16</v>
      </c>
    </row>
    <row r="299" spans="1:9" ht="25.5" x14ac:dyDescent="0.25">
      <c r="A299" s="33"/>
      <c r="B299" s="46"/>
      <c r="C299" s="32"/>
      <c r="D299" s="32"/>
      <c r="E299" s="32"/>
      <c r="F299" s="6" t="s">
        <v>13</v>
      </c>
      <c r="G299" s="23">
        <v>200</v>
      </c>
      <c r="H299" s="18">
        <v>128</v>
      </c>
      <c r="I299" s="18">
        <f t="shared" ref="I299:I314" si="55">H299/G299*100</f>
        <v>64</v>
      </c>
    </row>
    <row r="300" spans="1:9" x14ac:dyDescent="0.25">
      <c r="A300" s="32">
        <v>5</v>
      </c>
      <c r="B300" s="32" t="s">
        <v>205</v>
      </c>
      <c r="C300" s="32"/>
      <c r="D300" s="32"/>
      <c r="E300" s="32"/>
      <c r="F300" s="6" t="s">
        <v>9</v>
      </c>
      <c r="G300" s="18">
        <f>G305+G310</f>
        <v>30</v>
      </c>
      <c r="H300" s="18">
        <f>H305+H310</f>
        <v>0</v>
      </c>
      <c r="I300" s="18">
        <f t="shared" si="55"/>
        <v>0</v>
      </c>
    </row>
    <row r="301" spans="1:9" x14ac:dyDescent="0.25">
      <c r="A301" s="32"/>
      <c r="B301" s="32"/>
      <c r="C301" s="32"/>
      <c r="D301" s="32"/>
      <c r="E301" s="32"/>
      <c r="F301" s="6" t="s">
        <v>10</v>
      </c>
      <c r="G301" s="18">
        <f t="shared" ref="G301:H304" si="56">G306+G311</f>
        <v>0</v>
      </c>
      <c r="H301" s="18">
        <f t="shared" si="56"/>
        <v>0</v>
      </c>
      <c r="I301" s="18" t="s">
        <v>16</v>
      </c>
    </row>
    <row r="302" spans="1:9" ht="25.5" x14ac:dyDescent="0.25">
      <c r="A302" s="32"/>
      <c r="B302" s="32"/>
      <c r="C302" s="32"/>
      <c r="D302" s="32"/>
      <c r="E302" s="32"/>
      <c r="F302" s="6" t="s">
        <v>11</v>
      </c>
      <c r="G302" s="18">
        <f t="shared" si="56"/>
        <v>0</v>
      </c>
      <c r="H302" s="18">
        <f t="shared" si="56"/>
        <v>0</v>
      </c>
      <c r="I302" s="18" t="s">
        <v>16</v>
      </c>
    </row>
    <row r="303" spans="1:9" x14ac:dyDescent="0.25">
      <c r="A303" s="32"/>
      <c r="B303" s="32"/>
      <c r="C303" s="32"/>
      <c r="D303" s="32"/>
      <c r="E303" s="32"/>
      <c r="F303" s="6" t="s">
        <v>12</v>
      </c>
      <c r="G303" s="18">
        <f t="shared" si="56"/>
        <v>0</v>
      </c>
      <c r="H303" s="18">
        <f t="shared" si="56"/>
        <v>0</v>
      </c>
      <c r="I303" s="18" t="s">
        <v>16</v>
      </c>
    </row>
    <row r="304" spans="1:9" ht="25.5" x14ac:dyDescent="0.25">
      <c r="A304" s="32"/>
      <c r="B304" s="32"/>
      <c r="C304" s="32"/>
      <c r="D304" s="32"/>
      <c r="E304" s="32"/>
      <c r="F304" s="6" t="s">
        <v>13</v>
      </c>
      <c r="G304" s="18">
        <f t="shared" si="56"/>
        <v>30</v>
      </c>
      <c r="H304" s="18">
        <f t="shared" si="56"/>
        <v>0</v>
      </c>
      <c r="I304" s="18">
        <f t="shared" si="55"/>
        <v>0</v>
      </c>
    </row>
    <row r="305" spans="1:10" ht="15" customHeight="1" x14ac:dyDescent="0.25">
      <c r="A305" s="33" t="s">
        <v>51</v>
      </c>
      <c r="B305" s="34" t="s">
        <v>206</v>
      </c>
      <c r="C305" s="32" t="s">
        <v>189</v>
      </c>
      <c r="D305" s="32">
        <v>2019</v>
      </c>
      <c r="E305" s="32">
        <v>2019</v>
      </c>
      <c r="F305" s="6" t="s">
        <v>9</v>
      </c>
      <c r="G305" s="18">
        <f>G306+G307+G308+G309</f>
        <v>20</v>
      </c>
      <c r="H305" s="18">
        <f>H306+H307+H308+H309</f>
        <v>0</v>
      </c>
      <c r="I305" s="18">
        <f t="shared" si="55"/>
        <v>0</v>
      </c>
    </row>
    <row r="306" spans="1:10" x14ac:dyDescent="0.25">
      <c r="A306" s="33"/>
      <c r="B306" s="35"/>
      <c r="C306" s="32"/>
      <c r="D306" s="32"/>
      <c r="E306" s="32"/>
      <c r="F306" s="6" t="s">
        <v>10</v>
      </c>
      <c r="G306" s="18">
        <v>0</v>
      </c>
      <c r="H306" s="18">
        <v>0</v>
      </c>
      <c r="I306" s="18" t="s">
        <v>16</v>
      </c>
    </row>
    <row r="307" spans="1:10" ht="25.5" x14ac:dyDescent="0.25">
      <c r="A307" s="33"/>
      <c r="B307" s="35"/>
      <c r="C307" s="32"/>
      <c r="D307" s="32"/>
      <c r="E307" s="32"/>
      <c r="F307" s="6" t="s">
        <v>11</v>
      </c>
      <c r="G307" s="18">
        <v>0</v>
      </c>
      <c r="H307" s="18">
        <v>0</v>
      </c>
      <c r="I307" s="18" t="s">
        <v>16</v>
      </c>
    </row>
    <row r="308" spans="1:10" x14ac:dyDescent="0.25">
      <c r="A308" s="33"/>
      <c r="B308" s="35"/>
      <c r="C308" s="32"/>
      <c r="D308" s="32"/>
      <c r="E308" s="32"/>
      <c r="F308" s="6" t="s">
        <v>12</v>
      </c>
      <c r="G308" s="18">
        <v>0</v>
      </c>
      <c r="H308" s="18">
        <v>0</v>
      </c>
      <c r="I308" s="18" t="s">
        <v>16</v>
      </c>
    </row>
    <row r="309" spans="1:10" ht="25.5" x14ac:dyDescent="0.25">
      <c r="A309" s="33"/>
      <c r="B309" s="36"/>
      <c r="C309" s="32"/>
      <c r="D309" s="32"/>
      <c r="E309" s="32"/>
      <c r="F309" s="6" t="s">
        <v>13</v>
      </c>
      <c r="G309" s="18">
        <v>20</v>
      </c>
      <c r="H309" s="18">
        <v>0</v>
      </c>
      <c r="I309" s="18">
        <f t="shared" si="55"/>
        <v>0</v>
      </c>
    </row>
    <row r="310" spans="1:10" x14ac:dyDescent="0.25">
      <c r="A310" s="37" t="s">
        <v>207</v>
      </c>
      <c r="B310" s="40" t="s">
        <v>208</v>
      </c>
      <c r="C310" s="32" t="s">
        <v>189</v>
      </c>
      <c r="D310" s="32">
        <v>2019</v>
      </c>
      <c r="E310" s="32">
        <v>2019</v>
      </c>
      <c r="F310" s="6" t="s">
        <v>9</v>
      </c>
      <c r="G310" s="18">
        <f>G311+G312+G313+G314</f>
        <v>10</v>
      </c>
      <c r="H310" s="18">
        <f>H311+H312+H313+H314</f>
        <v>0</v>
      </c>
      <c r="I310" s="18">
        <f t="shared" si="55"/>
        <v>0</v>
      </c>
    </row>
    <row r="311" spans="1:10" x14ac:dyDescent="0.25">
      <c r="A311" s="38"/>
      <c r="B311" s="40"/>
      <c r="C311" s="32"/>
      <c r="D311" s="32"/>
      <c r="E311" s="32"/>
      <c r="F311" s="6" t="s">
        <v>10</v>
      </c>
      <c r="G311" s="18">
        <v>0</v>
      </c>
      <c r="H311" s="18">
        <v>0</v>
      </c>
      <c r="I311" s="18" t="s">
        <v>16</v>
      </c>
    </row>
    <row r="312" spans="1:10" ht="25.5" x14ac:dyDescent="0.25">
      <c r="A312" s="38"/>
      <c r="B312" s="40"/>
      <c r="C312" s="32"/>
      <c r="D312" s="32"/>
      <c r="E312" s="32"/>
      <c r="F312" s="6" t="s">
        <v>11</v>
      </c>
      <c r="G312" s="18">
        <v>0</v>
      </c>
      <c r="H312" s="18">
        <v>0</v>
      </c>
      <c r="I312" s="18" t="s">
        <v>16</v>
      </c>
    </row>
    <row r="313" spans="1:10" x14ac:dyDescent="0.25">
      <c r="A313" s="38"/>
      <c r="B313" s="40"/>
      <c r="C313" s="32"/>
      <c r="D313" s="32"/>
      <c r="E313" s="32"/>
      <c r="F313" s="6" t="s">
        <v>12</v>
      </c>
      <c r="G313" s="18">
        <v>0</v>
      </c>
      <c r="H313" s="18">
        <v>0</v>
      </c>
      <c r="I313" s="18" t="s">
        <v>16</v>
      </c>
    </row>
    <row r="314" spans="1:10" ht="25.5" x14ac:dyDescent="0.25">
      <c r="A314" s="39"/>
      <c r="B314" s="40"/>
      <c r="C314" s="32"/>
      <c r="D314" s="32"/>
      <c r="E314" s="32"/>
      <c r="F314" s="6" t="s">
        <v>13</v>
      </c>
      <c r="G314" s="18">
        <v>10</v>
      </c>
      <c r="H314" s="18">
        <v>0</v>
      </c>
      <c r="I314" s="18">
        <f t="shared" si="55"/>
        <v>0</v>
      </c>
    </row>
    <row r="315" spans="1:10" s="17" customFormat="1" ht="16.5" customHeight="1" x14ac:dyDescent="0.25">
      <c r="A315" s="79" t="s">
        <v>133</v>
      </c>
      <c r="B315" s="80"/>
      <c r="C315" s="80"/>
      <c r="D315" s="80"/>
      <c r="E315" s="81"/>
      <c r="F315" s="15" t="s">
        <v>9</v>
      </c>
      <c r="G315" s="19">
        <f>G317+G319</f>
        <v>58477.4</v>
      </c>
      <c r="H315" s="19">
        <f t="shared" ref="H315" si="57">H317+H319</f>
        <v>33639.1</v>
      </c>
      <c r="I315" s="19">
        <f>H315/G315*100</f>
        <v>57.524958359981802</v>
      </c>
      <c r="J315" s="16"/>
    </row>
    <row r="316" spans="1:10" s="17" customFormat="1" ht="16.5" x14ac:dyDescent="0.25">
      <c r="A316" s="82"/>
      <c r="B316" s="83"/>
      <c r="C316" s="83"/>
      <c r="D316" s="83"/>
      <c r="E316" s="84"/>
      <c r="F316" s="15" t="s">
        <v>10</v>
      </c>
      <c r="G316" s="19">
        <v>0</v>
      </c>
      <c r="H316" s="19">
        <v>0</v>
      </c>
      <c r="I316" s="19" t="s">
        <v>16</v>
      </c>
      <c r="J316" s="16"/>
    </row>
    <row r="317" spans="1:10" s="17" customFormat="1" ht="25.5" x14ac:dyDescent="0.25">
      <c r="A317" s="82"/>
      <c r="B317" s="83"/>
      <c r="C317" s="83"/>
      <c r="D317" s="83"/>
      <c r="E317" s="84"/>
      <c r="F317" s="15" t="s">
        <v>11</v>
      </c>
      <c r="G317" s="19">
        <f>G322+G342</f>
        <v>0</v>
      </c>
      <c r="H317" s="19">
        <f>H322+H342</f>
        <v>24840</v>
      </c>
      <c r="I317" s="19" t="s">
        <v>16</v>
      </c>
      <c r="J317" s="16"/>
    </row>
    <row r="318" spans="1:10" s="17" customFormat="1" ht="16.5" x14ac:dyDescent="0.25">
      <c r="A318" s="82"/>
      <c r="B318" s="83"/>
      <c r="C318" s="83"/>
      <c r="D318" s="83"/>
      <c r="E318" s="84"/>
      <c r="F318" s="15" t="s">
        <v>12</v>
      </c>
      <c r="G318" s="19">
        <v>0</v>
      </c>
      <c r="H318" s="19">
        <v>0</v>
      </c>
      <c r="I318" s="19" t="s">
        <v>16</v>
      </c>
      <c r="J318" s="16"/>
    </row>
    <row r="319" spans="1:10" s="17" customFormat="1" ht="25.5" x14ac:dyDescent="0.25">
      <c r="A319" s="85"/>
      <c r="B319" s="86"/>
      <c r="C319" s="86"/>
      <c r="D319" s="86"/>
      <c r="E319" s="87"/>
      <c r="F319" s="15" t="s">
        <v>13</v>
      </c>
      <c r="G319" s="19">
        <f>G324+G344</f>
        <v>58477.4</v>
      </c>
      <c r="H319" s="19">
        <f>H324+H344</f>
        <v>8799.1</v>
      </c>
      <c r="I319" s="19">
        <f t="shared" ref="I319:I320" si="58">H319/G319*100</f>
        <v>15.047009613970525</v>
      </c>
      <c r="J319" s="16"/>
    </row>
    <row r="320" spans="1:10" s="25" customFormat="1" ht="16.5" customHeight="1" x14ac:dyDescent="0.25">
      <c r="A320" s="67">
        <v>1</v>
      </c>
      <c r="B320" s="61" t="s">
        <v>134</v>
      </c>
      <c r="C320" s="73"/>
      <c r="D320" s="73"/>
      <c r="E320" s="70"/>
      <c r="F320" s="8" t="s">
        <v>9</v>
      </c>
      <c r="G320" s="18">
        <f>G325+G330+G335</f>
        <v>52850.9</v>
      </c>
      <c r="H320" s="18">
        <f>H325+H330+H335</f>
        <v>29980</v>
      </c>
      <c r="I320" s="18">
        <f t="shared" si="58"/>
        <v>56.725618674421817</v>
      </c>
      <c r="J320" s="9"/>
    </row>
    <row r="321" spans="1:10" s="25" customFormat="1" ht="16.5" x14ac:dyDescent="0.25">
      <c r="A321" s="68"/>
      <c r="B321" s="62"/>
      <c r="C321" s="74"/>
      <c r="D321" s="74"/>
      <c r="E321" s="71"/>
      <c r="F321" s="8" t="s">
        <v>10</v>
      </c>
      <c r="G321" s="18">
        <f t="shared" ref="G321:H321" si="59">G326+G331+G336</f>
        <v>0</v>
      </c>
      <c r="H321" s="18">
        <f t="shared" si="59"/>
        <v>0</v>
      </c>
      <c r="I321" s="18" t="s">
        <v>16</v>
      </c>
      <c r="J321" s="9"/>
    </row>
    <row r="322" spans="1:10" s="25" customFormat="1" ht="25.5" x14ac:dyDescent="0.25">
      <c r="A322" s="68"/>
      <c r="B322" s="62"/>
      <c r="C322" s="74"/>
      <c r="D322" s="74"/>
      <c r="E322" s="71"/>
      <c r="F322" s="8" t="s">
        <v>11</v>
      </c>
      <c r="G322" s="18">
        <f t="shared" ref="G322:H322" si="60">G327+G332+G337</f>
        <v>0</v>
      </c>
      <c r="H322" s="18">
        <f t="shared" si="60"/>
        <v>24840</v>
      </c>
      <c r="I322" s="18" t="s">
        <v>16</v>
      </c>
      <c r="J322" s="9"/>
    </row>
    <row r="323" spans="1:10" s="25" customFormat="1" ht="16.5" x14ac:dyDescent="0.25">
      <c r="A323" s="68"/>
      <c r="B323" s="62"/>
      <c r="C323" s="74"/>
      <c r="D323" s="74"/>
      <c r="E323" s="71"/>
      <c r="F323" s="8" t="s">
        <v>12</v>
      </c>
      <c r="G323" s="18">
        <f t="shared" ref="G323:H323" si="61">G328+G333+G338</f>
        <v>0</v>
      </c>
      <c r="H323" s="18">
        <f t="shared" si="61"/>
        <v>0</v>
      </c>
      <c r="I323" s="18" t="s">
        <v>16</v>
      </c>
      <c r="J323" s="9"/>
    </row>
    <row r="324" spans="1:10" s="25" customFormat="1" ht="25.5" x14ac:dyDescent="0.25">
      <c r="A324" s="69"/>
      <c r="B324" s="63"/>
      <c r="C324" s="75"/>
      <c r="D324" s="75"/>
      <c r="E324" s="72"/>
      <c r="F324" s="8" t="s">
        <v>13</v>
      </c>
      <c r="G324" s="18">
        <f t="shared" ref="G324:H324" si="62">G329+G334+G339</f>
        <v>52850.9</v>
      </c>
      <c r="H324" s="18">
        <f t="shared" si="62"/>
        <v>5140</v>
      </c>
      <c r="I324" s="18">
        <f t="shared" ref="I324:I325" si="63">H324/G324*100</f>
        <v>9.7254729815386298</v>
      </c>
      <c r="J324" s="9"/>
    </row>
    <row r="325" spans="1:10" s="25" customFormat="1" ht="16.5" customHeight="1" x14ac:dyDescent="0.25">
      <c r="A325" s="50" t="s">
        <v>15</v>
      </c>
      <c r="B325" s="76" t="s">
        <v>135</v>
      </c>
      <c r="C325" s="67" t="s">
        <v>136</v>
      </c>
      <c r="D325" s="67">
        <v>2019</v>
      </c>
      <c r="E325" s="67">
        <v>2019</v>
      </c>
      <c r="F325" s="8" t="s">
        <v>9</v>
      </c>
      <c r="G325" s="18">
        <f>G327+G329</f>
        <v>200</v>
      </c>
      <c r="H325" s="18">
        <f>H329</f>
        <v>0</v>
      </c>
      <c r="I325" s="18">
        <f t="shared" si="63"/>
        <v>0</v>
      </c>
      <c r="J325" s="9"/>
    </row>
    <row r="326" spans="1:10" s="25" customFormat="1" ht="16.5" x14ac:dyDescent="0.25">
      <c r="A326" s="51"/>
      <c r="B326" s="77"/>
      <c r="C326" s="68"/>
      <c r="D326" s="68"/>
      <c r="E326" s="68"/>
      <c r="F326" s="8" t="s">
        <v>10</v>
      </c>
      <c r="G326" s="18">
        <v>0</v>
      </c>
      <c r="H326" s="18">
        <v>0</v>
      </c>
      <c r="I326" s="18" t="s">
        <v>16</v>
      </c>
      <c r="J326" s="9"/>
    </row>
    <row r="327" spans="1:10" s="25" customFormat="1" ht="25.5" x14ac:dyDescent="0.25">
      <c r="A327" s="51"/>
      <c r="B327" s="77"/>
      <c r="C327" s="68"/>
      <c r="D327" s="68"/>
      <c r="E327" s="68"/>
      <c r="F327" s="8" t="s">
        <v>11</v>
      </c>
      <c r="G327" s="18">
        <v>0</v>
      </c>
      <c r="H327" s="18">
        <v>0</v>
      </c>
      <c r="I327" s="18" t="s">
        <v>16</v>
      </c>
      <c r="J327" s="9"/>
    </row>
    <row r="328" spans="1:10" s="25" customFormat="1" ht="16.5" x14ac:dyDescent="0.25">
      <c r="A328" s="51"/>
      <c r="B328" s="77"/>
      <c r="C328" s="68"/>
      <c r="D328" s="68"/>
      <c r="E328" s="68"/>
      <c r="F328" s="8" t="s">
        <v>12</v>
      </c>
      <c r="G328" s="18">
        <v>0</v>
      </c>
      <c r="H328" s="18">
        <v>0</v>
      </c>
      <c r="I328" s="18" t="s">
        <v>16</v>
      </c>
      <c r="J328" s="9"/>
    </row>
    <row r="329" spans="1:10" s="25" customFormat="1" ht="25.5" customHeight="1" x14ac:dyDescent="0.25">
      <c r="A329" s="52"/>
      <c r="B329" s="78"/>
      <c r="C329" s="69"/>
      <c r="D329" s="69"/>
      <c r="E329" s="69"/>
      <c r="F329" s="8" t="s">
        <v>13</v>
      </c>
      <c r="G329" s="18">
        <v>200</v>
      </c>
      <c r="H329" s="18">
        <v>0</v>
      </c>
      <c r="I329" s="18">
        <f t="shared" ref="I329:I340" si="64">H329/G329*100</f>
        <v>0</v>
      </c>
      <c r="J329" s="11"/>
    </row>
    <row r="330" spans="1:10" s="25" customFormat="1" ht="16.5" customHeight="1" x14ac:dyDescent="0.25">
      <c r="A330" s="50" t="s">
        <v>21</v>
      </c>
      <c r="B330" s="76" t="s">
        <v>137</v>
      </c>
      <c r="C330" s="67" t="s">
        <v>136</v>
      </c>
      <c r="D330" s="67">
        <v>2019</v>
      </c>
      <c r="E330" s="67">
        <v>2019</v>
      </c>
      <c r="F330" s="8" t="s">
        <v>9</v>
      </c>
      <c r="G330" s="18">
        <f>G332+G334</f>
        <v>294</v>
      </c>
      <c r="H330" s="18">
        <f>H334</f>
        <v>0</v>
      </c>
      <c r="I330" s="18">
        <f t="shared" si="64"/>
        <v>0</v>
      </c>
      <c r="J330" s="9"/>
    </row>
    <row r="331" spans="1:10" s="25" customFormat="1" ht="16.5" x14ac:dyDescent="0.25">
      <c r="A331" s="51"/>
      <c r="B331" s="77"/>
      <c r="C331" s="68"/>
      <c r="D331" s="68"/>
      <c r="E331" s="68"/>
      <c r="F331" s="8" t="s">
        <v>10</v>
      </c>
      <c r="G331" s="18">
        <v>0</v>
      </c>
      <c r="H331" s="18">
        <v>0</v>
      </c>
      <c r="I331" s="18" t="s">
        <v>16</v>
      </c>
      <c r="J331" s="9"/>
    </row>
    <row r="332" spans="1:10" s="25" customFormat="1" ht="25.5" x14ac:dyDescent="0.25">
      <c r="A332" s="51"/>
      <c r="B332" s="77"/>
      <c r="C332" s="68"/>
      <c r="D332" s="68"/>
      <c r="E332" s="68"/>
      <c r="F332" s="8" t="s">
        <v>11</v>
      </c>
      <c r="G332" s="18">
        <v>0</v>
      </c>
      <c r="H332" s="18">
        <v>0</v>
      </c>
      <c r="I332" s="18" t="s">
        <v>16</v>
      </c>
      <c r="J332" s="9"/>
    </row>
    <row r="333" spans="1:10" s="25" customFormat="1" ht="16.5" x14ac:dyDescent="0.25">
      <c r="A333" s="51"/>
      <c r="B333" s="77"/>
      <c r="C333" s="68"/>
      <c r="D333" s="68"/>
      <c r="E333" s="68"/>
      <c r="F333" s="8" t="s">
        <v>12</v>
      </c>
      <c r="G333" s="18">
        <v>0</v>
      </c>
      <c r="H333" s="18">
        <v>0</v>
      </c>
      <c r="I333" s="18" t="s">
        <v>16</v>
      </c>
      <c r="J333" s="9"/>
    </row>
    <row r="334" spans="1:10" s="25" customFormat="1" ht="25.5" customHeight="1" x14ac:dyDescent="0.25">
      <c r="A334" s="52"/>
      <c r="B334" s="78"/>
      <c r="C334" s="69"/>
      <c r="D334" s="69"/>
      <c r="E334" s="69"/>
      <c r="F334" s="8" t="s">
        <v>13</v>
      </c>
      <c r="G334" s="18">
        <v>294</v>
      </c>
      <c r="H334" s="18">
        <v>0</v>
      </c>
      <c r="I334" s="18">
        <f t="shared" ref="I334:I335" si="65">H334/G334*100</f>
        <v>0</v>
      </c>
      <c r="J334" s="11"/>
    </row>
    <row r="335" spans="1:10" s="25" customFormat="1" ht="16.5" customHeight="1" x14ac:dyDescent="0.25">
      <c r="A335" s="50" t="s">
        <v>23</v>
      </c>
      <c r="B335" s="76" t="s">
        <v>138</v>
      </c>
      <c r="C335" s="67" t="s">
        <v>136</v>
      </c>
      <c r="D335" s="67">
        <v>2019</v>
      </c>
      <c r="E335" s="67">
        <v>2019</v>
      </c>
      <c r="F335" s="8" t="s">
        <v>9</v>
      </c>
      <c r="G335" s="18">
        <f>G337+G339</f>
        <v>52356.9</v>
      </c>
      <c r="H335" s="18">
        <f>H337+H339</f>
        <v>29980</v>
      </c>
      <c r="I335" s="18">
        <f t="shared" si="65"/>
        <v>57.260838590520066</v>
      </c>
      <c r="J335" s="9"/>
    </row>
    <row r="336" spans="1:10" s="25" customFormat="1" ht="16.5" x14ac:dyDescent="0.25">
      <c r="A336" s="51"/>
      <c r="B336" s="77"/>
      <c r="C336" s="68"/>
      <c r="D336" s="68"/>
      <c r="E336" s="68"/>
      <c r="F336" s="8" t="s">
        <v>10</v>
      </c>
      <c r="G336" s="18">
        <v>0</v>
      </c>
      <c r="H336" s="18">
        <v>0</v>
      </c>
      <c r="I336" s="18" t="s">
        <v>16</v>
      </c>
      <c r="J336" s="9"/>
    </row>
    <row r="337" spans="1:10" s="25" customFormat="1" ht="25.5" x14ac:dyDescent="0.25">
      <c r="A337" s="51"/>
      <c r="B337" s="77"/>
      <c r="C337" s="68"/>
      <c r="D337" s="68"/>
      <c r="E337" s="68"/>
      <c r="F337" s="8" t="s">
        <v>11</v>
      </c>
      <c r="G337" s="18">
        <v>0</v>
      </c>
      <c r="H337" s="18">
        <v>24840</v>
      </c>
      <c r="I337" s="18" t="s">
        <v>16</v>
      </c>
      <c r="J337" s="9"/>
    </row>
    <row r="338" spans="1:10" s="25" customFormat="1" ht="16.5" x14ac:dyDescent="0.25">
      <c r="A338" s="51"/>
      <c r="B338" s="77"/>
      <c r="C338" s="68"/>
      <c r="D338" s="68"/>
      <c r="E338" s="68"/>
      <c r="F338" s="8" t="s">
        <v>12</v>
      </c>
      <c r="G338" s="18">
        <v>0</v>
      </c>
      <c r="H338" s="18">
        <v>0</v>
      </c>
      <c r="I338" s="18" t="s">
        <v>16</v>
      </c>
      <c r="J338" s="9"/>
    </row>
    <row r="339" spans="1:10" s="25" customFormat="1" ht="25.5" customHeight="1" x14ac:dyDescent="0.25">
      <c r="A339" s="52"/>
      <c r="B339" s="78"/>
      <c r="C339" s="69"/>
      <c r="D339" s="69"/>
      <c r="E339" s="69"/>
      <c r="F339" s="8" t="s">
        <v>13</v>
      </c>
      <c r="G339" s="18">
        <v>52356.9</v>
      </c>
      <c r="H339" s="18">
        <v>5140</v>
      </c>
      <c r="I339" s="18">
        <f t="shared" ref="I339" si="66">H339/G339*100</f>
        <v>9.8172351686215187</v>
      </c>
      <c r="J339" s="11"/>
    </row>
    <row r="340" spans="1:10" s="25" customFormat="1" ht="16.5" customHeight="1" x14ac:dyDescent="0.25">
      <c r="A340" s="67">
        <v>2</v>
      </c>
      <c r="B340" s="61" t="s">
        <v>139</v>
      </c>
      <c r="C340" s="73"/>
      <c r="D340" s="73"/>
      <c r="E340" s="70"/>
      <c r="F340" s="8" t="s">
        <v>9</v>
      </c>
      <c r="G340" s="18">
        <f>G342+G344</f>
        <v>5626.5</v>
      </c>
      <c r="H340" s="18">
        <f t="shared" ref="H340" si="67">H342+H344</f>
        <v>3659.1</v>
      </c>
      <c r="I340" s="18">
        <f t="shared" si="64"/>
        <v>65.033324446814177</v>
      </c>
      <c r="J340" s="9"/>
    </row>
    <row r="341" spans="1:10" s="25" customFormat="1" x14ac:dyDescent="0.25">
      <c r="A341" s="68"/>
      <c r="B341" s="62"/>
      <c r="C341" s="74"/>
      <c r="D341" s="74"/>
      <c r="E341" s="71"/>
      <c r="F341" s="8" t="s">
        <v>10</v>
      </c>
      <c r="G341" s="18">
        <f>G346+G351</f>
        <v>0</v>
      </c>
      <c r="H341" s="18">
        <f>H346+H351</f>
        <v>0</v>
      </c>
      <c r="I341" s="18" t="s">
        <v>16</v>
      </c>
    </row>
    <row r="342" spans="1:10" s="25" customFormat="1" ht="25.5" x14ac:dyDescent="0.25">
      <c r="A342" s="68"/>
      <c r="B342" s="62"/>
      <c r="C342" s="74"/>
      <c r="D342" s="74"/>
      <c r="E342" s="71"/>
      <c r="F342" s="8" t="s">
        <v>11</v>
      </c>
      <c r="G342" s="18">
        <f t="shared" ref="G342:H342" si="68">G347+G352</f>
        <v>0</v>
      </c>
      <c r="H342" s="18">
        <f t="shared" si="68"/>
        <v>0</v>
      </c>
      <c r="I342" s="18" t="s">
        <v>16</v>
      </c>
    </row>
    <row r="343" spans="1:10" s="25" customFormat="1" x14ac:dyDescent="0.25">
      <c r="A343" s="68"/>
      <c r="B343" s="62"/>
      <c r="C343" s="74"/>
      <c r="D343" s="74"/>
      <c r="E343" s="71"/>
      <c r="F343" s="8" t="s">
        <v>12</v>
      </c>
      <c r="G343" s="18">
        <f t="shared" ref="G343:H343" si="69">G348+G353</f>
        <v>0</v>
      </c>
      <c r="H343" s="18">
        <f t="shared" si="69"/>
        <v>0</v>
      </c>
      <c r="I343" s="18" t="s">
        <v>16</v>
      </c>
    </row>
    <row r="344" spans="1:10" s="25" customFormat="1" ht="25.5" x14ac:dyDescent="0.25">
      <c r="A344" s="69"/>
      <c r="B344" s="63"/>
      <c r="C344" s="75"/>
      <c r="D344" s="75"/>
      <c r="E344" s="72"/>
      <c r="F344" s="8" t="s">
        <v>13</v>
      </c>
      <c r="G344" s="18">
        <f t="shared" ref="G344:H344" si="70">G349+G354</f>
        <v>5626.5</v>
      </c>
      <c r="H344" s="18">
        <f t="shared" si="70"/>
        <v>3659.1</v>
      </c>
      <c r="I344" s="18">
        <f t="shared" ref="I344:I345" si="71">H344/G344*100</f>
        <v>65.033324446814177</v>
      </c>
    </row>
    <row r="345" spans="1:10" s="25" customFormat="1" ht="16.5" customHeight="1" x14ac:dyDescent="0.25">
      <c r="A345" s="50" t="s">
        <v>26</v>
      </c>
      <c r="B345" s="53" t="s">
        <v>140</v>
      </c>
      <c r="C345" s="67" t="s">
        <v>136</v>
      </c>
      <c r="D345" s="67">
        <v>2019</v>
      </c>
      <c r="E345" s="67">
        <v>2019</v>
      </c>
      <c r="F345" s="8" t="s">
        <v>9</v>
      </c>
      <c r="G345" s="18">
        <f>G349</f>
        <v>5576.5</v>
      </c>
      <c r="H345" s="18">
        <f>H349</f>
        <v>3659.1</v>
      </c>
      <c r="I345" s="18">
        <f t="shared" si="71"/>
        <v>65.616426073702144</v>
      </c>
    </row>
    <row r="346" spans="1:10" s="25" customFormat="1" x14ac:dyDescent="0.25">
      <c r="A346" s="51"/>
      <c r="B346" s="54"/>
      <c r="C346" s="68"/>
      <c r="D346" s="68"/>
      <c r="E346" s="68"/>
      <c r="F346" s="8" t="s">
        <v>10</v>
      </c>
      <c r="G346" s="18">
        <v>0</v>
      </c>
      <c r="H346" s="18">
        <v>0</v>
      </c>
      <c r="I346" s="18" t="s">
        <v>16</v>
      </c>
    </row>
    <row r="347" spans="1:10" s="25" customFormat="1" ht="25.5" x14ac:dyDescent="0.25">
      <c r="A347" s="51"/>
      <c r="B347" s="54"/>
      <c r="C347" s="68"/>
      <c r="D347" s="68"/>
      <c r="E347" s="68"/>
      <c r="F347" s="8" t="s">
        <v>11</v>
      </c>
      <c r="G347" s="18">
        <v>0</v>
      </c>
      <c r="H347" s="18">
        <v>0</v>
      </c>
      <c r="I347" s="18" t="s">
        <v>16</v>
      </c>
    </row>
    <row r="348" spans="1:10" s="25" customFormat="1" x14ac:dyDescent="0.25">
      <c r="A348" s="51"/>
      <c r="B348" s="54"/>
      <c r="C348" s="68"/>
      <c r="D348" s="68"/>
      <c r="E348" s="68"/>
      <c r="F348" s="8" t="s">
        <v>12</v>
      </c>
      <c r="G348" s="18">
        <v>0</v>
      </c>
      <c r="H348" s="18">
        <v>0</v>
      </c>
      <c r="I348" s="18" t="s">
        <v>16</v>
      </c>
    </row>
    <row r="349" spans="1:10" s="25" customFormat="1" ht="25.5" x14ac:dyDescent="0.25">
      <c r="A349" s="52"/>
      <c r="B349" s="55"/>
      <c r="C349" s="69"/>
      <c r="D349" s="69"/>
      <c r="E349" s="69"/>
      <c r="F349" s="8" t="s">
        <v>13</v>
      </c>
      <c r="G349" s="18">
        <v>5576.5</v>
      </c>
      <c r="H349" s="18">
        <v>3659.1</v>
      </c>
      <c r="I349" s="18">
        <f t="shared" ref="I349" si="72">H349/G349*100</f>
        <v>65.616426073702144</v>
      </c>
    </row>
    <row r="350" spans="1:10" s="25" customFormat="1" ht="16.5" customHeight="1" x14ac:dyDescent="0.25">
      <c r="A350" s="50" t="s">
        <v>28</v>
      </c>
      <c r="B350" s="53" t="s">
        <v>141</v>
      </c>
      <c r="C350" s="67" t="s">
        <v>136</v>
      </c>
      <c r="D350" s="67">
        <v>2019</v>
      </c>
      <c r="E350" s="67">
        <v>2019</v>
      </c>
      <c r="F350" s="8" t="s">
        <v>9</v>
      </c>
      <c r="G350" s="18">
        <f>G354</f>
        <v>50</v>
      </c>
      <c r="H350" s="18">
        <f>H354</f>
        <v>0</v>
      </c>
      <c r="I350" s="18">
        <f>H350/G350*100</f>
        <v>0</v>
      </c>
    </row>
    <row r="351" spans="1:10" s="25" customFormat="1" x14ac:dyDescent="0.25">
      <c r="A351" s="51"/>
      <c r="B351" s="54"/>
      <c r="C351" s="68"/>
      <c r="D351" s="68"/>
      <c r="E351" s="68"/>
      <c r="F351" s="8" t="s">
        <v>10</v>
      </c>
      <c r="G351" s="18">
        <v>0</v>
      </c>
      <c r="H351" s="18">
        <v>0</v>
      </c>
      <c r="I351" s="18" t="s">
        <v>16</v>
      </c>
    </row>
    <row r="352" spans="1:10" s="25" customFormat="1" ht="25.5" x14ac:dyDescent="0.25">
      <c r="A352" s="51"/>
      <c r="B352" s="54"/>
      <c r="C352" s="68"/>
      <c r="D352" s="68"/>
      <c r="E352" s="68"/>
      <c r="F352" s="8" t="s">
        <v>11</v>
      </c>
      <c r="G352" s="18">
        <v>0</v>
      </c>
      <c r="H352" s="18">
        <v>0</v>
      </c>
      <c r="I352" s="18" t="s">
        <v>16</v>
      </c>
    </row>
    <row r="353" spans="1:10" s="25" customFormat="1" x14ac:dyDescent="0.25">
      <c r="A353" s="51"/>
      <c r="B353" s="54"/>
      <c r="C353" s="68"/>
      <c r="D353" s="68"/>
      <c r="E353" s="68"/>
      <c r="F353" s="8" t="s">
        <v>12</v>
      </c>
      <c r="G353" s="18">
        <v>0</v>
      </c>
      <c r="H353" s="18">
        <v>0</v>
      </c>
      <c r="I353" s="18" t="s">
        <v>16</v>
      </c>
    </row>
    <row r="354" spans="1:10" s="25" customFormat="1" ht="25.5" x14ac:dyDescent="0.25">
      <c r="A354" s="52"/>
      <c r="B354" s="55"/>
      <c r="C354" s="69"/>
      <c r="D354" s="69"/>
      <c r="E354" s="69"/>
      <c r="F354" s="8" t="s">
        <v>13</v>
      </c>
      <c r="G354" s="18">
        <v>50</v>
      </c>
      <c r="H354" s="18">
        <v>0</v>
      </c>
      <c r="I354" s="18">
        <f>H354/G354*100</f>
        <v>0</v>
      </c>
    </row>
    <row r="355" spans="1:10" s="17" customFormat="1" ht="16.5" x14ac:dyDescent="0.25">
      <c r="A355" s="48" t="s">
        <v>113</v>
      </c>
      <c r="B355" s="48"/>
      <c r="C355" s="48"/>
      <c r="D355" s="48"/>
      <c r="E355" s="48"/>
      <c r="F355" s="15" t="s">
        <v>9</v>
      </c>
      <c r="G355" s="19">
        <f t="shared" ref="G355:H359" si="73">G360+G425</f>
        <v>675318.8</v>
      </c>
      <c r="H355" s="19">
        <f t="shared" si="73"/>
        <v>270977.8</v>
      </c>
      <c r="I355" s="19">
        <f>H355/G355*100</f>
        <v>40.125907941552938</v>
      </c>
      <c r="J355" s="16"/>
    </row>
    <row r="356" spans="1:10" s="17" customFormat="1" ht="16.5" x14ac:dyDescent="0.25">
      <c r="A356" s="48"/>
      <c r="B356" s="48"/>
      <c r="C356" s="48"/>
      <c r="D356" s="48"/>
      <c r="E356" s="48"/>
      <c r="F356" s="15" t="s">
        <v>10</v>
      </c>
      <c r="G356" s="19">
        <f t="shared" si="73"/>
        <v>1083.2</v>
      </c>
      <c r="H356" s="19">
        <f t="shared" si="73"/>
        <v>2</v>
      </c>
      <c r="I356" s="19">
        <f t="shared" ref="I356:I394" si="74">H356/G356*100</f>
        <v>0.18463810930576069</v>
      </c>
      <c r="J356" s="16"/>
    </row>
    <row r="357" spans="1:10" s="17" customFormat="1" ht="25.5" x14ac:dyDescent="0.25">
      <c r="A357" s="48"/>
      <c r="B357" s="48"/>
      <c r="C357" s="48"/>
      <c r="D357" s="48"/>
      <c r="E357" s="48"/>
      <c r="F357" s="15" t="s">
        <v>11</v>
      </c>
      <c r="G357" s="19">
        <f t="shared" si="73"/>
        <v>572965.4</v>
      </c>
      <c r="H357" s="19">
        <f t="shared" si="73"/>
        <v>214741.59999999998</v>
      </c>
      <c r="I357" s="19">
        <f t="shared" si="74"/>
        <v>37.478982151452769</v>
      </c>
      <c r="J357" s="16"/>
    </row>
    <row r="358" spans="1:10" s="17" customFormat="1" ht="16.5" x14ac:dyDescent="0.25">
      <c r="A358" s="48"/>
      <c r="B358" s="48"/>
      <c r="C358" s="48"/>
      <c r="D358" s="48"/>
      <c r="E358" s="48"/>
      <c r="F358" s="15" t="s">
        <v>12</v>
      </c>
      <c r="G358" s="19">
        <f t="shared" si="73"/>
        <v>0</v>
      </c>
      <c r="H358" s="19">
        <f t="shared" si="73"/>
        <v>0</v>
      </c>
      <c r="I358" s="19" t="s">
        <v>16</v>
      </c>
      <c r="J358" s="16"/>
    </row>
    <row r="359" spans="1:10" s="17" customFormat="1" ht="25.5" x14ac:dyDescent="0.25">
      <c r="A359" s="48"/>
      <c r="B359" s="48"/>
      <c r="C359" s="48"/>
      <c r="D359" s="48"/>
      <c r="E359" s="48"/>
      <c r="F359" s="15" t="s">
        <v>13</v>
      </c>
      <c r="G359" s="19">
        <f t="shared" si="73"/>
        <v>101270.20000000001</v>
      </c>
      <c r="H359" s="19">
        <f t="shared" si="73"/>
        <v>56234.200000000004</v>
      </c>
      <c r="I359" s="19">
        <f t="shared" si="74"/>
        <v>55.528872264496364</v>
      </c>
      <c r="J359" s="16"/>
    </row>
    <row r="360" spans="1:10" ht="16.5" x14ac:dyDescent="0.25">
      <c r="A360" s="49">
        <v>1</v>
      </c>
      <c r="B360" s="49" t="s">
        <v>104</v>
      </c>
      <c r="C360" s="49"/>
      <c r="D360" s="49"/>
      <c r="E360" s="49"/>
      <c r="F360" s="8" t="s">
        <v>9</v>
      </c>
      <c r="G360" s="18">
        <f>G361+G362+G363+G364</f>
        <v>658646.4</v>
      </c>
      <c r="H360" s="18">
        <f t="shared" ref="H360" si="75">H361+H362+H363+H364</f>
        <v>258505.39999999997</v>
      </c>
      <c r="I360" s="18">
        <f>H360/G360*100</f>
        <v>39.247978885180267</v>
      </c>
      <c r="J360" s="1"/>
    </row>
    <row r="361" spans="1:10" ht="16.5" x14ac:dyDescent="0.25">
      <c r="A361" s="49"/>
      <c r="B361" s="49"/>
      <c r="C361" s="49"/>
      <c r="D361" s="49"/>
      <c r="E361" s="49"/>
      <c r="F361" s="8" t="s">
        <v>10</v>
      </c>
      <c r="G361" s="18">
        <f t="shared" ref="G361:H364" si="76">G366+G371+G376+G381+G386+G391+G396+G401+G406+G411+G416+G421</f>
        <v>1083.2</v>
      </c>
      <c r="H361" s="18">
        <f t="shared" si="76"/>
        <v>2</v>
      </c>
      <c r="I361" s="18">
        <f t="shared" si="74"/>
        <v>0.18463810930576069</v>
      </c>
      <c r="J361" s="1"/>
    </row>
    <row r="362" spans="1:10" ht="25.5" x14ac:dyDescent="0.25">
      <c r="A362" s="49"/>
      <c r="B362" s="49"/>
      <c r="C362" s="49"/>
      <c r="D362" s="49"/>
      <c r="E362" s="49"/>
      <c r="F362" s="8" t="s">
        <v>11</v>
      </c>
      <c r="G362" s="18">
        <f t="shared" si="76"/>
        <v>572965.4</v>
      </c>
      <c r="H362" s="18">
        <f t="shared" si="76"/>
        <v>214741.59999999998</v>
      </c>
      <c r="I362" s="18">
        <f>H362/G362*100</f>
        <v>37.478982151452769</v>
      </c>
      <c r="J362" s="1"/>
    </row>
    <row r="363" spans="1:10" ht="16.5" x14ac:dyDescent="0.25">
      <c r="A363" s="49"/>
      <c r="B363" s="49"/>
      <c r="C363" s="49"/>
      <c r="D363" s="49"/>
      <c r="E363" s="49"/>
      <c r="F363" s="8" t="s">
        <v>12</v>
      </c>
      <c r="G363" s="18">
        <f t="shared" si="76"/>
        <v>0</v>
      </c>
      <c r="H363" s="18">
        <f t="shared" si="76"/>
        <v>0</v>
      </c>
      <c r="I363" s="18" t="s">
        <v>16</v>
      </c>
      <c r="J363" s="1"/>
    </row>
    <row r="364" spans="1:10" ht="25.5" x14ac:dyDescent="0.25">
      <c r="A364" s="49"/>
      <c r="B364" s="49"/>
      <c r="C364" s="49"/>
      <c r="D364" s="49"/>
      <c r="E364" s="49"/>
      <c r="F364" s="8" t="s">
        <v>13</v>
      </c>
      <c r="G364" s="18">
        <f t="shared" si="76"/>
        <v>84597.8</v>
      </c>
      <c r="H364" s="18">
        <f t="shared" si="76"/>
        <v>43761.8</v>
      </c>
      <c r="I364" s="18">
        <f>H364/G364*100</f>
        <v>51.729241185941014</v>
      </c>
      <c r="J364" s="1"/>
    </row>
    <row r="365" spans="1:10" ht="16.5" customHeight="1" x14ac:dyDescent="0.25">
      <c r="A365" s="57" t="s">
        <v>15</v>
      </c>
      <c r="B365" s="64" t="s">
        <v>114</v>
      </c>
      <c r="C365" s="49" t="s">
        <v>115</v>
      </c>
      <c r="D365" s="49">
        <v>2019</v>
      </c>
      <c r="E365" s="49">
        <v>2019</v>
      </c>
      <c r="F365" s="8" t="s">
        <v>9</v>
      </c>
      <c r="G365" s="18">
        <f>G366+G367+G368+G369</f>
        <v>128634.8</v>
      </c>
      <c r="H365" s="18">
        <f t="shared" ref="H365" si="77">H366+H367+H368+H369</f>
        <v>67258.2</v>
      </c>
      <c r="I365" s="18">
        <f>H365/G365*100</f>
        <v>52.286162065008845</v>
      </c>
      <c r="J365" s="1"/>
    </row>
    <row r="366" spans="1:10" ht="16.5" x14ac:dyDescent="0.25">
      <c r="A366" s="57"/>
      <c r="B366" s="65"/>
      <c r="C366" s="49"/>
      <c r="D366" s="49"/>
      <c r="E366" s="49"/>
      <c r="F366" s="8" t="s">
        <v>10</v>
      </c>
      <c r="G366" s="18">
        <v>0</v>
      </c>
      <c r="H366" s="18">
        <v>0</v>
      </c>
      <c r="I366" s="18" t="s">
        <v>16</v>
      </c>
      <c r="J366" s="1"/>
    </row>
    <row r="367" spans="1:10" ht="25.5" x14ac:dyDescent="0.25">
      <c r="A367" s="57"/>
      <c r="B367" s="65"/>
      <c r="C367" s="49"/>
      <c r="D367" s="49"/>
      <c r="E367" s="49"/>
      <c r="F367" s="8" t="s">
        <v>11</v>
      </c>
      <c r="G367" s="18">
        <v>112458.1</v>
      </c>
      <c r="H367" s="18">
        <f>35949.9+21905.8</f>
        <v>57855.7</v>
      </c>
      <c r="I367" s="18">
        <f>H367/G367*100</f>
        <v>51.44644983331569</v>
      </c>
      <c r="J367" s="1"/>
    </row>
    <row r="368" spans="1:10" ht="16.5" x14ac:dyDescent="0.25">
      <c r="A368" s="57"/>
      <c r="B368" s="65"/>
      <c r="C368" s="49"/>
      <c r="D368" s="49"/>
      <c r="E368" s="49"/>
      <c r="F368" s="8" t="s">
        <v>12</v>
      </c>
      <c r="G368" s="18">
        <v>0</v>
      </c>
      <c r="H368" s="18">
        <v>0</v>
      </c>
      <c r="I368" s="18" t="s">
        <v>16</v>
      </c>
      <c r="J368" s="1"/>
    </row>
    <row r="369" spans="1:10" ht="25.5" x14ac:dyDescent="0.25">
      <c r="A369" s="57"/>
      <c r="B369" s="66"/>
      <c r="C369" s="49"/>
      <c r="D369" s="49"/>
      <c r="E369" s="49"/>
      <c r="F369" s="8" t="s">
        <v>13</v>
      </c>
      <c r="G369" s="18">
        <v>16176.7</v>
      </c>
      <c r="H369" s="18">
        <f>2642.5+6760</f>
        <v>9402.5</v>
      </c>
      <c r="I369" s="18">
        <f>H369/G369*100</f>
        <v>58.123721154499982</v>
      </c>
      <c r="J369" s="1"/>
    </row>
    <row r="370" spans="1:10" ht="16.5" customHeight="1" x14ac:dyDescent="0.25">
      <c r="A370" s="57" t="s">
        <v>21</v>
      </c>
      <c r="B370" s="58" t="s">
        <v>116</v>
      </c>
      <c r="C370" s="49" t="s">
        <v>115</v>
      </c>
      <c r="D370" s="49">
        <v>2019</v>
      </c>
      <c r="E370" s="49">
        <v>2019</v>
      </c>
      <c r="F370" s="8" t="s">
        <v>9</v>
      </c>
      <c r="G370" s="18">
        <f>G371+G372+G373+G374</f>
        <v>300059.90000000002</v>
      </c>
      <c r="H370" s="18">
        <f t="shared" ref="H370" si="78">H371+H372+H373+H374</f>
        <v>173316.69999999998</v>
      </c>
      <c r="I370" s="18">
        <f t="shared" si="74"/>
        <v>57.760700446810773</v>
      </c>
      <c r="J370" s="1"/>
    </row>
    <row r="371" spans="1:10" ht="16.5" x14ac:dyDescent="0.25">
      <c r="A371" s="57"/>
      <c r="B371" s="59"/>
      <c r="C371" s="49"/>
      <c r="D371" s="49"/>
      <c r="E371" s="49"/>
      <c r="F371" s="8" t="s">
        <v>10</v>
      </c>
      <c r="G371" s="18">
        <v>0</v>
      </c>
      <c r="H371" s="18">
        <v>0</v>
      </c>
      <c r="I371" s="18" t="s">
        <v>16</v>
      </c>
      <c r="J371" s="1"/>
    </row>
    <row r="372" spans="1:10" ht="25.5" x14ac:dyDescent="0.25">
      <c r="A372" s="57"/>
      <c r="B372" s="59"/>
      <c r="C372" s="49"/>
      <c r="D372" s="49"/>
      <c r="E372" s="49"/>
      <c r="F372" s="8" t="s">
        <v>11</v>
      </c>
      <c r="G372" s="18">
        <v>275056.2</v>
      </c>
      <c r="H372" s="18">
        <f>126522.6+30363.3</f>
        <v>156885.9</v>
      </c>
      <c r="I372" s="18">
        <f t="shared" si="74"/>
        <v>57.03776173741948</v>
      </c>
      <c r="J372" s="1"/>
    </row>
    <row r="373" spans="1:10" ht="16.5" x14ac:dyDescent="0.25">
      <c r="A373" s="57"/>
      <c r="B373" s="59"/>
      <c r="C373" s="49"/>
      <c r="D373" s="49"/>
      <c r="E373" s="49"/>
      <c r="F373" s="8" t="s">
        <v>12</v>
      </c>
      <c r="G373" s="18">
        <v>0</v>
      </c>
      <c r="H373" s="18">
        <v>0</v>
      </c>
      <c r="I373" s="18" t="s">
        <v>16</v>
      </c>
      <c r="J373" s="1"/>
    </row>
    <row r="374" spans="1:10" ht="25.5" x14ac:dyDescent="0.25">
      <c r="A374" s="57"/>
      <c r="B374" s="60"/>
      <c r="C374" s="49"/>
      <c r="D374" s="49"/>
      <c r="E374" s="49"/>
      <c r="F374" s="8" t="s">
        <v>13</v>
      </c>
      <c r="G374" s="18">
        <v>25003.7</v>
      </c>
      <c r="H374" s="18">
        <f>4137.2+12293.6</f>
        <v>16430.8</v>
      </c>
      <c r="I374" s="18">
        <f t="shared" si="74"/>
        <v>65.713474405787935</v>
      </c>
      <c r="J374" s="1"/>
    </row>
    <row r="375" spans="1:10" ht="16.5" customHeight="1" x14ac:dyDescent="0.25">
      <c r="A375" s="57" t="s">
        <v>23</v>
      </c>
      <c r="B375" s="58" t="s">
        <v>117</v>
      </c>
      <c r="C375" s="49" t="s">
        <v>115</v>
      </c>
      <c r="D375" s="49">
        <v>2019</v>
      </c>
      <c r="E375" s="49">
        <v>2019</v>
      </c>
      <c r="F375" s="8" t="s">
        <v>9</v>
      </c>
      <c r="G375" s="18">
        <f>G376+G377+G378+G379</f>
        <v>27906.7</v>
      </c>
      <c r="H375" s="18">
        <f t="shared" ref="H375" si="79">H376+H377+H378+H379</f>
        <v>17150.3</v>
      </c>
      <c r="I375" s="18">
        <f t="shared" si="74"/>
        <v>61.455851103856773</v>
      </c>
      <c r="J375" s="1"/>
    </row>
    <row r="376" spans="1:10" ht="16.5" x14ac:dyDescent="0.25">
      <c r="A376" s="57"/>
      <c r="B376" s="59"/>
      <c r="C376" s="49"/>
      <c r="D376" s="49"/>
      <c r="E376" s="49"/>
      <c r="F376" s="8" t="s">
        <v>10</v>
      </c>
      <c r="G376" s="18">
        <v>0</v>
      </c>
      <c r="H376" s="18">
        <v>0</v>
      </c>
      <c r="I376" s="18" t="s">
        <v>16</v>
      </c>
      <c r="J376" s="1"/>
    </row>
    <row r="377" spans="1:10" ht="25.5" x14ac:dyDescent="0.25">
      <c r="A377" s="57"/>
      <c r="B377" s="59"/>
      <c r="C377" s="49"/>
      <c r="D377" s="49"/>
      <c r="E377" s="49"/>
      <c r="F377" s="8" t="s">
        <v>11</v>
      </c>
      <c r="G377" s="18">
        <v>0</v>
      </c>
      <c r="H377" s="18">
        <v>0</v>
      </c>
      <c r="I377" s="18" t="s">
        <v>16</v>
      </c>
      <c r="J377" s="1"/>
    </row>
    <row r="378" spans="1:10" ht="16.5" x14ac:dyDescent="0.25">
      <c r="A378" s="57"/>
      <c r="B378" s="59"/>
      <c r="C378" s="49"/>
      <c r="D378" s="49"/>
      <c r="E378" s="49"/>
      <c r="F378" s="8" t="s">
        <v>12</v>
      </c>
      <c r="G378" s="18">
        <v>0</v>
      </c>
      <c r="H378" s="18">
        <v>0</v>
      </c>
      <c r="I378" s="18" t="s">
        <v>16</v>
      </c>
      <c r="J378" s="1"/>
    </row>
    <row r="379" spans="1:10" ht="25.5" x14ac:dyDescent="0.25">
      <c r="A379" s="57"/>
      <c r="B379" s="60"/>
      <c r="C379" s="49"/>
      <c r="D379" s="49"/>
      <c r="E379" s="49"/>
      <c r="F379" s="8" t="s">
        <v>13</v>
      </c>
      <c r="G379" s="18">
        <v>27906.7</v>
      </c>
      <c r="H379" s="18">
        <f>17150.3</f>
        <v>17150.3</v>
      </c>
      <c r="I379" s="18">
        <f t="shared" si="74"/>
        <v>61.455851103856773</v>
      </c>
      <c r="J379" s="1"/>
    </row>
    <row r="380" spans="1:10" ht="16.5" customHeight="1" x14ac:dyDescent="0.25">
      <c r="A380" s="57" t="s">
        <v>67</v>
      </c>
      <c r="B380" s="53" t="s">
        <v>118</v>
      </c>
      <c r="C380" s="49" t="s">
        <v>115</v>
      </c>
      <c r="D380" s="49">
        <v>2019</v>
      </c>
      <c r="E380" s="49">
        <v>2019</v>
      </c>
      <c r="F380" s="8" t="s">
        <v>9</v>
      </c>
      <c r="G380" s="18">
        <f>G381+G382+G383+G384</f>
        <v>35</v>
      </c>
      <c r="H380" s="18">
        <f t="shared" ref="H380" si="80">H381+H382+H383+H384</f>
        <v>0</v>
      </c>
      <c r="I380" s="18">
        <f t="shared" si="74"/>
        <v>0</v>
      </c>
      <c r="J380" s="1"/>
    </row>
    <row r="381" spans="1:10" ht="16.5" x14ac:dyDescent="0.25">
      <c r="A381" s="57"/>
      <c r="B381" s="54"/>
      <c r="C381" s="49"/>
      <c r="D381" s="49"/>
      <c r="E381" s="49"/>
      <c r="F381" s="8" t="s">
        <v>10</v>
      </c>
      <c r="G381" s="18">
        <v>0</v>
      </c>
      <c r="H381" s="18">
        <v>0</v>
      </c>
      <c r="I381" s="18" t="s">
        <v>16</v>
      </c>
      <c r="J381" s="1"/>
    </row>
    <row r="382" spans="1:10" ht="25.5" x14ac:dyDescent="0.25">
      <c r="A382" s="57"/>
      <c r="B382" s="54"/>
      <c r="C382" s="49"/>
      <c r="D382" s="49"/>
      <c r="E382" s="49"/>
      <c r="F382" s="8" t="s">
        <v>11</v>
      </c>
      <c r="G382" s="18">
        <v>0</v>
      </c>
      <c r="H382" s="18">
        <v>0</v>
      </c>
      <c r="I382" s="18" t="s">
        <v>16</v>
      </c>
      <c r="J382" s="1"/>
    </row>
    <row r="383" spans="1:10" ht="16.5" x14ac:dyDescent="0.25">
      <c r="A383" s="57"/>
      <c r="B383" s="54"/>
      <c r="C383" s="49"/>
      <c r="D383" s="49"/>
      <c r="E383" s="49"/>
      <c r="F383" s="8" t="s">
        <v>12</v>
      </c>
      <c r="G383" s="18">
        <v>0</v>
      </c>
      <c r="H383" s="18">
        <v>0</v>
      </c>
      <c r="I383" s="18" t="s">
        <v>16</v>
      </c>
      <c r="J383" s="1"/>
    </row>
    <row r="384" spans="1:10" ht="25.5" x14ac:dyDescent="0.25">
      <c r="A384" s="57"/>
      <c r="B384" s="55"/>
      <c r="C384" s="49"/>
      <c r="D384" s="49"/>
      <c r="E384" s="49"/>
      <c r="F384" s="8" t="s">
        <v>13</v>
      </c>
      <c r="G384" s="18">
        <v>35</v>
      </c>
      <c r="H384" s="18">
        <v>0</v>
      </c>
      <c r="I384" s="18">
        <f t="shared" si="74"/>
        <v>0</v>
      </c>
      <c r="J384" s="1"/>
    </row>
    <row r="385" spans="1:10" ht="16.5" customHeight="1" x14ac:dyDescent="0.25">
      <c r="A385" s="57" t="s">
        <v>105</v>
      </c>
      <c r="B385" s="53" t="s">
        <v>119</v>
      </c>
      <c r="C385" s="49" t="s">
        <v>115</v>
      </c>
      <c r="D385" s="49">
        <v>2019</v>
      </c>
      <c r="E385" s="49">
        <v>2019</v>
      </c>
      <c r="F385" s="8" t="s">
        <v>9</v>
      </c>
      <c r="G385" s="18">
        <f>G386+G387+G388+G389</f>
        <v>25</v>
      </c>
      <c r="H385" s="18">
        <f t="shared" ref="H385" si="81">H386+H387+H388+H389</f>
        <v>25</v>
      </c>
      <c r="I385" s="18">
        <f t="shared" si="74"/>
        <v>100</v>
      </c>
      <c r="J385" s="1"/>
    </row>
    <row r="386" spans="1:10" ht="16.5" x14ac:dyDescent="0.25">
      <c r="A386" s="57"/>
      <c r="B386" s="54"/>
      <c r="C386" s="49"/>
      <c r="D386" s="49"/>
      <c r="E386" s="49"/>
      <c r="F386" s="8" t="s">
        <v>10</v>
      </c>
      <c r="G386" s="18">
        <v>0</v>
      </c>
      <c r="H386" s="18">
        <v>0</v>
      </c>
      <c r="I386" s="18" t="s">
        <v>16</v>
      </c>
      <c r="J386" s="1"/>
    </row>
    <row r="387" spans="1:10" ht="25.5" x14ac:dyDescent="0.25">
      <c r="A387" s="57"/>
      <c r="B387" s="54"/>
      <c r="C387" s="49"/>
      <c r="D387" s="49"/>
      <c r="E387" s="49"/>
      <c r="F387" s="8" t="s">
        <v>11</v>
      </c>
      <c r="G387" s="18">
        <v>0</v>
      </c>
      <c r="H387" s="18">
        <v>0</v>
      </c>
      <c r="I387" s="18" t="s">
        <v>16</v>
      </c>
      <c r="J387" s="1"/>
    </row>
    <row r="388" spans="1:10" ht="16.5" x14ac:dyDescent="0.25">
      <c r="A388" s="57"/>
      <c r="B388" s="54"/>
      <c r="C388" s="49"/>
      <c r="D388" s="49"/>
      <c r="E388" s="49"/>
      <c r="F388" s="8" t="s">
        <v>12</v>
      </c>
      <c r="G388" s="18">
        <v>0</v>
      </c>
      <c r="H388" s="18">
        <v>0</v>
      </c>
      <c r="I388" s="18" t="s">
        <v>16</v>
      </c>
      <c r="J388" s="1"/>
    </row>
    <row r="389" spans="1:10" ht="25.5" x14ac:dyDescent="0.25">
      <c r="A389" s="57"/>
      <c r="B389" s="55"/>
      <c r="C389" s="49"/>
      <c r="D389" s="49"/>
      <c r="E389" s="49"/>
      <c r="F389" s="8" t="s">
        <v>13</v>
      </c>
      <c r="G389" s="18">
        <v>25</v>
      </c>
      <c r="H389" s="18">
        <v>25</v>
      </c>
      <c r="I389" s="18">
        <f>H389/G389*100</f>
        <v>100</v>
      </c>
      <c r="J389" s="1"/>
    </row>
    <row r="390" spans="1:10" ht="16.5" customHeight="1" x14ac:dyDescent="0.25">
      <c r="A390" s="57" t="s">
        <v>106</v>
      </c>
      <c r="B390" s="53" t="s">
        <v>120</v>
      </c>
      <c r="C390" s="49" t="s">
        <v>115</v>
      </c>
      <c r="D390" s="49">
        <v>2019</v>
      </c>
      <c r="E390" s="49">
        <v>2019</v>
      </c>
      <c r="F390" s="8" t="s">
        <v>9</v>
      </c>
      <c r="G390" s="18">
        <f>G391+G392+G393+G394</f>
        <v>102782.5</v>
      </c>
      <c r="H390" s="18">
        <f t="shared" ref="H390" si="82">H391+H392+H393+H394</f>
        <v>582.9</v>
      </c>
      <c r="I390" s="18">
        <f t="shared" si="74"/>
        <v>0.56711988908617716</v>
      </c>
      <c r="J390" s="1"/>
    </row>
    <row r="391" spans="1:10" ht="16.5" x14ac:dyDescent="0.25">
      <c r="A391" s="57"/>
      <c r="B391" s="54"/>
      <c r="C391" s="49"/>
      <c r="D391" s="49"/>
      <c r="E391" s="49"/>
      <c r="F391" s="8" t="s">
        <v>10</v>
      </c>
      <c r="G391" s="18">
        <v>1083.2</v>
      </c>
      <c r="H391" s="18">
        <v>2</v>
      </c>
      <c r="I391" s="18">
        <f t="shared" si="74"/>
        <v>0.18463810930576069</v>
      </c>
      <c r="J391" s="1"/>
    </row>
    <row r="392" spans="1:10" ht="25.5" x14ac:dyDescent="0.25">
      <c r="A392" s="57"/>
      <c r="B392" s="54"/>
      <c r="C392" s="49"/>
      <c r="D392" s="49"/>
      <c r="E392" s="49"/>
      <c r="F392" s="8" t="s">
        <v>11</v>
      </c>
      <c r="G392" s="18">
        <v>94291.3</v>
      </c>
      <c r="H392" s="18">
        <v>0</v>
      </c>
      <c r="I392" s="18">
        <f t="shared" si="74"/>
        <v>0</v>
      </c>
      <c r="J392" s="1"/>
    </row>
    <row r="393" spans="1:10" ht="16.5" x14ac:dyDescent="0.25">
      <c r="A393" s="57"/>
      <c r="B393" s="54"/>
      <c r="C393" s="49"/>
      <c r="D393" s="49"/>
      <c r="E393" s="49"/>
      <c r="F393" s="8" t="s">
        <v>12</v>
      </c>
      <c r="G393" s="18">
        <v>0</v>
      </c>
      <c r="H393" s="18">
        <v>0</v>
      </c>
      <c r="I393" s="18" t="s">
        <v>16</v>
      </c>
      <c r="J393" s="1"/>
    </row>
    <row r="394" spans="1:10" ht="25.5" x14ac:dyDescent="0.25">
      <c r="A394" s="57"/>
      <c r="B394" s="55"/>
      <c r="C394" s="49"/>
      <c r="D394" s="49"/>
      <c r="E394" s="49"/>
      <c r="F394" s="8" t="s">
        <v>13</v>
      </c>
      <c r="G394" s="18">
        <v>7408</v>
      </c>
      <c r="H394" s="18">
        <v>580.9</v>
      </c>
      <c r="I394" s="18">
        <f t="shared" si="74"/>
        <v>7.8415226781857443</v>
      </c>
      <c r="J394" s="1"/>
    </row>
    <row r="395" spans="1:10" ht="16.5" customHeight="1" x14ac:dyDescent="0.25">
      <c r="A395" s="57" t="s">
        <v>107</v>
      </c>
      <c r="B395" s="53" t="s">
        <v>121</v>
      </c>
      <c r="C395" s="49" t="s">
        <v>115</v>
      </c>
      <c r="D395" s="49">
        <v>2019</v>
      </c>
      <c r="E395" s="49">
        <v>2019</v>
      </c>
      <c r="F395" s="8" t="s">
        <v>9</v>
      </c>
      <c r="G395" s="18">
        <f>G396+G397+G398+G399</f>
        <v>92513.3</v>
      </c>
      <c r="H395" s="18">
        <f t="shared" ref="H395" si="83">H396+H397+H398+H399</f>
        <v>0</v>
      </c>
      <c r="I395" s="18">
        <f t="shared" ref="I395:I424" si="84">H395/G395*100</f>
        <v>0</v>
      </c>
      <c r="J395" s="1"/>
    </row>
    <row r="396" spans="1:10" ht="16.5" x14ac:dyDescent="0.25">
      <c r="A396" s="57"/>
      <c r="B396" s="54"/>
      <c r="C396" s="49"/>
      <c r="D396" s="49"/>
      <c r="E396" s="49"/>
      <c r="F396" s="8" t="s">
        <v>10</v>
      </c>
      <c r="G396" s="18">
        <v>0</v>
      </c>
      <c r="H396" s="18">
        <v>0</v>
      </c>
      <c r="I396" s="18" t="s">
        <v>16</v>
      </c>
      <c r="J396" s="1"/>
    </row>
    <row r="397" spans="1:10" ht="25.5" x14ac:dyDescent="0.25">
      <c r="A397" s="57"/>
      <c r="B397" s="54"/>
      <c r="C397" s="49"/>
      <c r="D397" s="49"/>
      <c r="E397" s="49"/>
      <c r="F397" s="8" t="s">
        <v>11</v>
      </c>
      <c r="G397" s="18">
        <v>87888.3</v>
      </c>
      <c r="H397" s="18">
        <v>0</v>
      </c>
      <c r="I397" s="18">
        <f t="shared" si="84"/>
        <v>0</v>
      </c>
      <c r="J397" s="1"/>
    </row>
    <row r="398" spans="1:10" ht="16.5" x14ac:dyDescent="0.25">
      <c r="A398" s="57"/>
      <c r="B398" s="54"/>
      <c r="C398" s="49"/>
      <c r="D398" s="49"/>
      <c r="E398" s="49"/>
      <c r="F398" s="8" t="s">
        <v>12</v>
      </c>
      <c r="G398" s="18">
        <v>0</v>
      </c>
      <c r="H398" s="18">
        <v>0</v>
      </c>
      <c r="I398" s="18" t="s">
        <v>16</v>
      </c>
      <c r="J398" s="1"/>
    </row>
    <row r="399" spans="1:10" ht="25.5" x14ac:dyDescent="0.25">
      <c r="A399" s="57"/>
      <c r="B399" s="55"/>
      <c r="C399" s="49"/>
      <c r="D399" s="49"/>
      <c r="E399" s="49"/>
      <c r="F399" s="8" t="s">
        <v>13</v>
      </c>
      <c r="G399" s="18">
        <v>4625</v>
      </c>
      <c r="H399" s="18">
        <v>0</v>
      </c>
      <c r="I399" s="18">
        <f t="shared" si="84"/>
        <v>0</v>
      </c>
      <c r="J399" s="1"/>
    </row>
    <row r="400" spans="1:10" ht="16.5" customHeight="1" x14ac:dyDescent="0.25">
      <c r="A400" s="57" t="s">
        <v>108</v>
      </c>
      <c r="B400" s="61" t="s">
        <v>122</v>
      </c>
      <c r="C400" s="49" t="s">
        <v>115</v>
      </c>
      <c r="D400" s="49">
        <v>2019</v>
      </c>
      <c r="E400" s="49">
        <v>2019</v>
      </c>
      <c r="F400" s="8" t="s">
        <v>9</v>
      </c>
      <c r="G400" s="18">
        <f>G401+G402+G403+G404</f>
        <v>5640.4</v>
      </c>
      <c r="H400" s="18">
        <f t="shared" ref="H400" si="85">H401+H402+H403+H404</f>
        <v>0</v>
      </c>
      <c r="I400" s="18">
        <f t="shared" si="84"/>
        <v>0</v>
      </c>
      <c r="J400" s="9"/>
    </row>
    <row r="401" spans="1:10" ht="16.5" x14ac:dyDescent="0.25">
      <c r="A401" s="57"/>
      <c r="B401" s="62"/>
      <c r="C401" s="49"/>
      <c r="D401" s="49"/>
      <c r="E401" s="49"/>
      <c r="F401" s="8" t="s">
        <v>10</v>
      </c>
      <c r="G401" s="18">
        <v>0</v>
      </c>
      <c r="H401" s="18">
        <v>0</v>
      </c>
      <c r="I401" s="18" t="s">
        <v>16</v>
      </c>
      <c r="J401" s="9"/>
    </row>
    <row r="402" spans="1:10" ht="25.5" x14ac:dyDescent="0.25">
      <c r="A402" s="57"/>
      <c r="B402" s="62"/>
      <c r="C402" s="49"/>
      <c r="D402" s="49"/>
      <c r="E402" s="49"/>
      <c r="F402" s="8" t="s">
        <v>11</v>
      </c>
      <c r="G402" s="18">
        <v>3271.5</v>
      </c>
      <c r="H402" s="18">
        <v>0</v>
      </c>
      <c r="I402" s="18">
        <f t="shared" si="84"/>
        <v>0</v>
      </c>
      <c r="J402" s="9"/>
    </row>
    <row r="403" spans="1:10" ht="16.5" x14ac:dyDescent="0.25">
      <c r="A403" s="57"/>
      <c r="B403" s="62"/>
      <c r="C403" s="49"/>
      <c r="D403" s="49"/>
      <c r="E403" s="49"/>
      <c r="F403" s="8" t="s">
        <v>12</v>
      </c>
      <c r="G403" s="18">
        <v>0</v>
      </c>
      <c r="H403" s="18">
        <v>0</v>
      </c>
      <c r="I403" s="18" t="s">
        <v>16</v>
      </c>
      <c r="J403" s="9"/>
    </row>
    <row r="404" spans="1:10" ht="25.5" x14ac:dyDescent="0.25">
      <c r="A404" s="57"/>
      <c r="B404" s="63"/>
      <c r="C404" s="49"/>
      <c r="D404" s="49"/>
      <c r="E404" s="49"/>
      <c r="F404" s="8" t="s">
        <v>13</v>
      </c>
      <c r="G404" s="18">
        <v>2368.9</v>
      </c>
      <c r="H404" s="18">
        <v>0</v>
      </c>
      <c r="I404" s="18">
        <f t="shared" si="84"/>
        <v>0</v>
      </c>
      <c r="J404" s="9"/>
    </row>
    <row r="405" spans="1:10" ht="16.5" customHeight="1" x14ac:dyDescent="0.25">
      <c r="A405" s="57" t="s">
        <v>109</v>
      </c>
      <c r="B405" s="58" t="s">
        <v>123</v>
      </c>
      <c r="C405" s="49" t="s">
        <v>115</v>
      </c>
      <c r="D405" s="49">
        <v>2019</v>
      </c>
      <c r="E405" s="49">
        <v>2019</v>
      </c>
      <c r="F405" s="8" t="s">
        <v>9</v>
      </c>
      <c r="G405" s="18">
        <f>G406+G407+G408+G409</f>
        <v>0</v>
      </c>
      <c r="H405" s="18">
        <f t="shared" ref="H405" si="86">H406+H407+H408+H409</f>
        <v>0</v>
      </c>
      <c r="I405" s="18" t="s">
        <v>16</v>
      </c>
      <c r="J405" s="1"/>
    </row>
    <row r="406" spans="1:10" ht="16.5" x14ac:dyDescent="0.25">
      <c r="A406" s="57"/>
      <c r="B406" s="59"/>
      <c r="C406" s="49"/>
      <c r="D406" s="49"/>
      <c r="E406" s="49"/>
      <c r="F406" s="8" t="s">
        <v>10</v>
      </c>
      <c r="G406" s="18">
        <v>0</v>
      </c>
      <c r="H406" s="18">
        <v>0</v>
      </c>
      <c r="I406" s="18" t="s">
        <v>16</v>
      </c>
      <c r="J406" s="1"/>
    </row>
    <row r="407" spans="1:10" ht="25.5" x14ac:dyDescent="0.25">
      <c r="A407" s="57"/>
      <c r="B407" s="59"/>
      <c r="C407" s="49"/>
      <c r="D407" s="49"/>
      <c r="E407" s="49"/>
      <c r="F407" s="8" t="s">
        <v>11</v>
      </c>
      <c r="G407" s="18">
        <v>0</v>
      </c>
      <c r="H407" s="18">
        <v>0</v>
      </c>
      <c r="I407" s="18" t="s">
        <v>16</v>
      </c>
      <c r="J407" s="1"/>
    </row>
    <row r="408" spans="1:10" ht="16.5" x14ac:dyDescent="0.25">
      <c r="A408" s="57"/>
      <c r="B408" s="59"/>
      <c r="C408" s="49"/>
      <c r="D408" s="49"/>
      <c r="E408" s="49"/>
      <c r="F408" s="8" t="s">
        <v>12</v>
      </c>
      <c r="G408" s="18">
        <v>0</v>
      </c>
      <c r="H408" s="18">
        <v>0</v>
      </c>
      <c r="I408" s="18" t="s">
        <v>16</v>
      </c>
      <c r="J408" s="1"/>
    </row>
    <row r="409" spans="1:10" ht="25.5" x14ac:dyDescent="0.25">
      <c r="A409" s="57"/>
      <c r="B409" s="60"/>
      <c r="C409" s="49"/>
      <c r="D409" s="49"/>
      <c r="E409" s="49"/>
      <c r="F409" s="8" t="s">
        <v>13</v>
      </c>
      <c r="G409" s="18">
        <v>0</v>
      </c>
      <c r="H409" s="18">
        <v>0</v>
      </c>
      <c r="I409" s="18" t="s">
        <v>16</v>
      </c>
      <c r="J409" s="1"/>
    </row>
    <row r="410" spans="1:10" ht="16.5" customHeight="1" x14ac:dyDescent="0.25">
      <c r="A410" s="57" t="s">
        <v>110</v>
      </c>
      <c r="B410" s="58" t="s">
        <v>124</v>
      </c>
      <c r="C410" s="49" t="s">
        <v>115</v>
      </c>
      <c r="D410" s="49">
        <v>2019</v>
      </c>
      <c r="E410" s="49">
        <v>2019</v>
      </c>
      <c r="F410" s="8" t="s">
        <v>9</v>
      </c>
      <c r="G410" s="18">
        <f>G411+G412+G413+G414</f>
        <v>230</v>
      </c>
      <c r="H410" s="18">
        <f t="shared" ref="H410" si="87">H411+H412+H413+H414</f>
        <v>172.3</v>
      </c>
      <c r="I410" s="18">
        <f t="shared" si="84"/>
        <v>74.913043478260875</v>
      </c>
      <c r="J410" s="1"/>
    </row>
    <row r="411" spans="1:10" ht="16.5" x14ac:dyDescent="0.25">
      <c r="A411" s="57"/>
      <c r="B411" s="59"/>
      <c r="C411" s="49"/>
      <c r="D411" s="49"/>
      <c r="E411" s="49"/>
      <c r="F411" s="8" t="s">
        <v>10</v>
      </c>
      <c r="G411" s="18">
        <v>0</v>
      </c>
      <c r="H411" s="18">
        <v>0</v>
      </c>
      <c r="I411" s="18" t="s">
        <v>16</v>
      </c>
      <c r="J411" s="1"/>
    </row>
    <row r="412" spans="1:10" ht="25.5" x14ac:dyDescent="0.25">
      <c r="A412" s="57"/>
      <c r="B412" s="59"/>
      <c r="C412" s="49"/>
      <c r="D412" s="49"/>
      <c r="E412" s="49"/>
      <c r="F412" s="8" t="s">
        <v>11</v>
      </c>
      <c r="G412" s="18">
        <v>0</v>
      </c>
      <c r="H412" s="18">
        <v>0</v>
      </c>
      <c r="I412" s="18" t="s">
        <v>16</v>
      </c>
      <c r="J412" s="1"/>
    </row>
    <row r="413" spans="1:10" ht="16.5" x14ac:dyDescent="0.25">
      <c r="A413" s="57"/>
      <c r="B413" s="59"/>
      <c r="C413" s="49"/>
      <c r="D413" s="49"/>
      <c r="E413" s="49"/>
      <c r="F413" s="8" t="s">
        <v>12</v>
      </c>
      <c r="G413" s="18">
        <v>0</v>
      </c>
      <c r="H413" s="18">
        <v>0</v>
      </c>
      <c r="I413" s="18" t="s">
        <v>16</v>
      </c>
      <c r="J413" s="1"/>
    </row>
    <row r="414" spans="1:10" ht="25.5" x14ac:dyDescent="0.25">
      <c r="A414" s="57"/>
      <c r="B414" s="60"/>
      <c r="C414" s="49"/>
      <c r="D414" s="49"/>
      <c r="E414" s="49"/>
      <c r="F414" s="8" t="s">
        <v>13</v>
      </c>
      <c r="G414" s="18">
        <v>230</v>
      </c>
      <c r="H414" s="18">
        <f>133.6+38.7</f>
        <v>172.3</v>
      </c>
      <c r="I414" s="18">
        <f t="shared" si="84"/>
        <v>74.913043478260875</v>
      </c>
      <c r="J414" s="1"/>
    </row>
    <row r="415" spans="1:10" ht="16.5" customHeight="1" x14ac:dyDescent="0.25">
      <c r="A415" s="57" t="s">
        <v>111</v>
      </c>
      <c r="B415" s="58" t="s">
        <v>125</v>
      </c>
      <c r="C415" s="49" t="s">
        <v>115</v>
      </c>
      <c r="D415" s="49">
        <v>2019</v>
      </c>
      <c r="E415" s="49">
        <v>2019</v>
      </c>
      <c r="F415" s="8" t="s">
        <v>9</v>
      </c>
      <c r="G415" s="18">
        <f>G416+G417+G418+G419</f>
        <v>518.79999999999995</v>
      </c>
      <c r="H415" s="18">
        <f t="shared" ref="H415" si="88">H416+H417+H418+H419</f>
        <v>0</v>
      </c>
      <c r="I415" s="18">
        <f t="shared" si="84"/>
        <v>0</v>
      </c>
      <c r="J415" s="1"/>
    </row>
    <row r="416" spans="1:10" ht="16.5" x14ac:dyDescent="0.25">
      <c r="A416" s="57"/>
      <c r="B416" s="59"/>
      <c r="C416" s="49"/>
      <c r="D416" s="49"/>
      <c r="E416" s="49"/>
      <c r="F416" s="8" t="s">
        <v>10</v>
      </c>
      <c r="G416" s="18">
        <v>0</v>
      </c>
      <c r="H416" s="18">
        <v>0</v>
      </c>
      <c r="I416" s="18" t="s">
        <v>16</v>
      </c>
      <c r="J416" s="1"/>
    </row>
    <row r="417" spans="1:10" ht="25.5" x14ac:dyDescent="0.25">
      <c r="A417" s="57"/>
      <c r="B417" s="59"/>
      <c r="C417" s="49"/>
      <c r="D417" s="49"/>
      <c r="E417" s="49"/>
      <c r="F417" s="8" t="s">
        <v>11</v>
      </c>
      <c r="G417" s="18">
        <v>0</v>
      </c>
      <c r="H417" s="18">
        <v>0</v>
      </c>
      <c r="I417" s="18" t="s">
        <v>16</v>
      </c>
      <c r="J417" s="1"/>
    </row>
    <row r="418" spans="1:10" ht="16.5" x14ac:dyDescent="0.25">
      <c r="A418" s="57"/>
      <c r="B418" s="59"/>
      <c r="C418" s="49"/>
      <c r="D418" s="49"/>
      <c r="E418" s="49"/>
      <c r="F418" s="8" t="s">
        <v>12</v>
      </c>
      <c r="G418" s="18">
        <v>0</v>
      </c>
      <c r="H418" s="18">
        <v>0</v>
      </c>
      <c r="I418" s="18" t="s">
        <v>16</v>
      </c>
      <c r="J418" s="1"/>
    </row>
    <row r="419" spans="1:10" ht="25.5" x14ac:dyDescent="0.25">
      <c r="A419" s="57"/>
      <c r="B419" s="60"/>
      <c r="C419" s="49"/>
      <c r="D419" s="49"/>
      <c r="E419" s="49"/>
      <c r="F419" s="8" t="s">
        <v>13</v>
      </c>
      <c r="G419" s="18">
        <v>518.79999999999995</v>
      </c>
      <c r="H419" s="18">
        <v>0</v>
      </c>
      <c r="I419" s="18">
        <f t="shared" si="84"/>
        <v>0</v>
      </c>
      <c r="J419" s="1"/>
    </row>
    <row r="420" spans="1:10" ht="16.5" x14ac:dyDescent="0.25">
      <c r="A420" s="57" t="s">
        <v>112</v>
      </c>
      <c r="B420" s="58" t="s">
        <v>126</v>
      </c>
      <c r="C420" s="49" t="s">
        <v>115</v>
      </c>
      <c r="D420" s="49">
        <v>2019</v>
      </c>
      <c r="E420" s="49">
        <v>2019</v>
      </c>
      <c r="F420" s="8" t="s">
        <v>9</v>
      </c>
      <c r="G420" s="18">
        <f>G421+G422+G423+G424</f>
        <v>300</v>
      </c>
      <c r="H420" s="18">
        <f t="shared" ref="H420" si="89">H421+H422+H423+H424</f>
        <v>0</v>
      </c>
      <c r="I420" s="18">
        <f t="shared" si="84"/>
        <v>0</v>
      </c>
      <c r="J420" s="1"/>
    </row>
    <row r="421" spans="1:10" ht="16.5" x14ac:dyDescent="0.25">
      <c r="A421" s="57"/>
      <c r="B421" s="59"/>
      <c r="C421" s="49"/>
      <c r="D421" s="49"/>
      <c r="E421" s="49"/>
      <c r="F421" s="8" t="s">
        <v>10</v>
      </c>
      <c r="G421" s="18">
        <v>0</v>
      </c>
      <c r="H421" s="18">
        <v>0</v>
      </c>
      <c r="I421" s="18" t="s">
        <v>16</v>
      </c>
      <c r="J421" s="1"/>
    </row>
    <row r="422" spans="1:10" ht="25.5" x14ac:dyDescent="0.25">
      <c r="A422" s="57"/>
      <c r="B422" s="59"/>
      <c r="C422" s="49"/>
      <c r="D422" s="49"/>
      <c r="E422" s="49"/>
      <c r="F422" s="8" t="s">
        <v>11</v>
      </c>
      <c r="G422" s="18">
        <v>0</v>
      </c>
      <c r="H422" s="18">
        <v>0</v>
      </c>
      <c r="I422" s="18" t="s">
        <v>16</v>
      </c>
      <c r="J422" s="1"/>
    </row>
    <row r="423" spans="1:10" ht="16.5" x14ac:dyDescent="0.25">
      <c r="A423" s="57"/>
      <c r="B423" s="59"/>
      <c r="C423" s="49"/>
      <c r="D423" s="49"/>
      <c r="E423" s="49"/>
      <c r="F423" s="8" t="s">
        <v>12</v>
      </c>
      <c r="G423" s="18">
        <v>0</v>
      </c>
      <c r="H423" s="18">
        <v>0</v>
      </c>
      <c r="I423" s="18" t="s">
        <v>16</v>
      </c>
      <c r="J423" s="1"/>
    </row>
    <row r="424" spans="1:10" ht="25.5" x14ac:dyDescent="0.25">
      <c r="A424" s="57"/>
      <c r="B424" s="60"/>
      <c r="C424" s="49"/>
      <c r="D424" s="49"/>
      <c r="E424" s="49"/>
      <c r="F424" s="8" t="s">
        <v>13</v>
      </c>
      <c r="G424" s="18">
        <v>300</v>
      </c>
      <c r="H424" s="18">
        <v>0</v>
      </c>
      <c r="I424" s="18">
        <f t="shared" si="84"/>
        <v>0</v>
      </c>
      <c r="J424" s="1"/>
    </row>
    <row r="425" spans="1:10" ht="16.5" x14ac:dyDescent="0.25">
      <c r="A425" s="57" t="s">
        <v>77</v>
      </c>
      <c r="B425" s="49" t="s">
        <v>127</v>
      </c>
      <c r="C425" s="49"/>
      <c r="D425" s="49"/>
      <c r="E425" s="49"/>
      <c r="F425" s="8" t="s">
        <v>9</v>
      </c>
      <c r="G425" s="18">
        <f>G426+G427+G428+G429</f>
        <v>16672.400000000001</v>
      </c>
      <c r="H425" s="18">
        <f t="shared" ref="H425" si="90">H426+H427+H428+H429</f>
        <v>12472.400000000001</v>
      </c>
      <c r="I425" s="18">
        <f t="shared" ref="I425:I454" si="91">H425/G425*100</f>
        <v>74.808665818958275</v>
      </c>
      <c r="J425" s="1"/>
    </row>
    <row r="426" spans="1:10" ht="16.5" x14ac:dyDescent="0.25">
      <c r="A426" s="57"/>
      <c r="B426" s="49"/>
      <c r="C426" s="49"/>
      <c r="D426" s="49"/>
      <c r="E426" s="49"/>
      <c r="F426" s="8" t="s">
        <v>10</v>
      </c>
      <c r="G426" s="18">
        <f t="shared" ref="G426:H429" si="92">G431+G436+G441+G446+G451</f>
        <v>0</v>
      </c>
      <c r="H426" s="18">
        <f t="shared" si="92"/>
        <v>0</v>
      </c>
      <c r="I426" s="18" t="s">
        <v>16</v>
      </c>
      <c r="J426" s="1"/>
    </row>
    <row r="427" spans="1:10" ht="25.5" x14ac:dyDescent="0.25">
      <c r="A427" s="57"/>
      <c r="B427" s="49"/>
      <c r="C427" s="49"/>
      <c r="D427" s="49"/>
      <c r="E427" s="49"/>
      <c r="F427" s="8" t="s">
        <v>11</v>
      </c>
      <c r="G427" s="18">
        <f t="shared" si="92"/>
        <v>0</v>
      </c>
      <c r="H427" s="18">
        <f t="shared" si="92"/>
        <v>0</v>
      </c>
      <c r="I427" s="18" t="s">
        <v>16</v>
      </c>
      <c r="J427" s="1"/>
    </row>
    <row r="428" spans="1:10" ht="16.5" x14ac:dyDescent="0.25">
      <c r="A428" s="57"/>
      <c r="B428" s="49"/>
      <c r="C428" s="49"/>
      <c r="D428" s="49"/>
      <c r="E428" s="49"/>
      <c r="F428" s="8" t="s">
        <v>12</v>
      </c>
      <c r="G428" s="18">
        <f t="shared" si="92"/>
        <v>0</v>
      </c>
      <c r="H428" s="18">
        <f t="shared" si="92"/>
        <v>0</v>
      </c>
      <c r="I428" s="18" t="s">
        <v>16</v>
      </c>
      <c r="J428" s="1"/>
    </row>
    <row r="429" spans="1:10" ht="25.5" x14ac:dyDescent="0.25">
      <c r="A429" s="57"/>
      <c r="B429" s="49"/>
      <c r="C429" s="49"/>
      <c r="D429" s="49"/>
      <c r="E429" s="49"/>
      <c r="F429" s="8" t="s">
        <v>13</v>
      </c>
      <c r="G429" s="18">
        <f t="shared" si="92"/>
        <v>16672.400000000001</v>
      </c>
      <c r="H429" s="18">
        <f t="shared" si="92"/>
        <v>12472.400000000001</v>
      </c>
      <c r="I429" s="18">
        <f t="shared" si="91"/>
        <v>74.808665818958275</v>
      </c>
      <c r="J429" s="1"/>
    </row>
    <row r="430" spans="1:10" ht="16.5" customHeight="1" x14ac:dyDescent="0.25">
      <c r="A430" s="57" t="s">
        <v>26</v>
      </c>
      <c r="B430" s="58" t="s">
        <v>128</v>
      </c>
      <c r="C430" s="49" t="s">
        <v>115</v>
      </c>
      <c r="D430" s="49">
        <v>2019</v>
      </c>
      <c r="E430" s="49">
        <v>2019</v>
      </c>
      <c r="F430" s="8" t="s">
        <v>9</v>
      </c>
      <c r="G430" s="18">
        <f>G431+G432+G433+G434</f>
        <v>2192.8000000000002</v>
      </c>
      <c r="H430" s="18">
        <f t="shared" ref="H430" si="93">H431+H432+H433+H434</f>
        <v>1138.5999999999999</v>
      </c>
      <c r="I430" s="18">
        <f t="shared" si="91"/>
        <v>51.924480116745706</v>
      </c>
      <c r="J430" s="1"/>
    </row>
    <row r="431" spans="1:10" ht="16.5" x14ac:dyDescent="0.25">
      <c r="A431" s="57"/>
      <c r="B431" s="59"/>
      <c r="C431" s="49"/>
      <c r="D431" s="49"/>
      <c r="E431" s="49"/>
      <c r="F431" s="8" t="s">
        <v>10</v>
      </c>
      <c r="G431" s="18">
        <f t="shared" ref="G431:H431" si="94">G436+G441+G446+G451+G456</f>
        <v>0</v>
      </c>
      <c r="H431" s="18">
        <f t="shared" si="94"/>
        <v>0</v>
      </c>
      <c r="I431" s="18" t="s">
        <v>16</v>
      </c>
      <c r="J431" s="1"/>
    </row>
    <row r="432" spans="1:10" ht="25.5" x14ac:dyDescent="0.25">
      <c r="A432" s="57"/>
      <c r="B432" s="59"/>
      <c r="C432" s="49"/>
      <c r="D432" s="49"/>
      <c r="E432" s="49"/>
      <c r="F432" s="8" t="s">
        <v>11</v>
      </c>
      <c r="G432" s="18">
        <f t="shared" ref="G432:H432" si="95">G437+G442+G447+G452+G457</f>
        <v>0</v>
      </c>
      <c r="H432" s="18">
        <f t="shared" si="95"/>
        <v>0</v>
      </c>
      <c r="I432" s="18" t="s">
        <v>16</v>
      </c>
      <c r="J432" s="1"/>
    </row>
    <row r="433" spans="1:10" ht="16.5" x14ac:dyDescent="0.25">
      <c r="A433" s="57"/>
      <c r="B433" s="59"/>
      <c r="C433" s="49"/>
      <c r="D433" s="49"/>
      <c r="E433" s="49"/>
      <c r="F433" s="8" t="s">
        <v>12</v>
      </c>
      <c r="G433" s="18">
        <f t="shared" ref="G433:H433" si="96">G438+G443+G448+G453+G458</f>
        <v>0</v>
      </c>
      <c r="H433" s="18">
        <f t="shared" si="96"/>
        <v>0</v>
      </c>
      <c r="I433" s="18" t="s">
        <v>16</v>
      </c>
      <c r="J433" s="1"/>
    </row>
    <row r="434" spans="1:10" ht="25.5" x14ac:dyDescent="0.25">
      <c r="A434" s="57"/>
      <c r="B434" s="60"/>
      <c r="C434" s="49"/>
      <c r="D434" s="49"/>
      <c r="E434" s="49"/>
      <c r="F434" s="8" t="s">
        <v>13</v>
      </c>
      <c r="G434" s="18">
        <v>2192.8000000000002</v>
      </c>
      <c r="H434" s="18">
        <v>1138.5999999999999</v>
      </c>
      <c r="I434" s="18">
        <f t="shared" si="91"/>
        <v>51.924480116745706</v>
      </c>
      <c r="J434" s="1"/>
    </row>
    <row r="435" spans="1:10" ht="16.5" customHeight="1" x14ac:dyDescent="0.25">
      <c r="A435" s="57" t="s">
        <v>28</v>
      </c>
      <c r="B435" s="53" t="s">
        <v>129</v>
      </c>
      <c r="C435" s="49" t="s">
        <v>115</v>
      </c>
      <c r="D435" s="49">
        <v>2019</v>
      </c>
      <c r="E435" s="49">
        <v>2019</v>
      </c>
      <c r="F435" s="8" t="s">
        <v>9</v>
      </c>
      <c r="G435" s="18">
        <f>G436+G437+G438+G439</f>
        <v>14104.6</v>
      </c>
      <c r="H435" s="18">
        <f t="shared" ref="H435" si="97">H436+H437+H438+H439</f>
        <v>11152.7</v>
      </c>
      <c r="I435" s="18">
        <f>H435/G435*100</f>
        <v>79.07136678814004</v>
      </c>
      <c r="J435" s="1"/>
    </row>
    <row r="436" spans="1:10" ht="16.5" x14ac:dyDescent="0.25">
      <c r="A436" s="57"/>
      <c r="B436" s="54"/>
      <c r="C436" s="49"/>
      <c r="D436" s="49"/>
      <c r="E436" s="49"/>
      <c r="F436" s="8" t="s">
        <v>10</v>
      </c>
      <c r="G436" s="18">
        <f t="shared" ref="G436:H436" si="98">G441+G446+G451+G456+G461</f>
        <v>0</v>
      </c>
      <c r="H436" s="18">
        <f t="shared" si="98"/>
        <v>0</v>
      </c>
      <c r="I436" s="18" t="s">
        <v>16</v>
      </c>
      <c r="J436" s="1"/>
    </row>
    <row r="437" spans="1:10" ht="25.5" x14ac:dyDescent="0.25">
      <c r="A437" s="57"/>
      <c r="B437" s="54"/>
      <c r="C437" s="49"/>
      <c r="D437" s="49"/>
      <c r="E437" s="49"/>
      <c r="F437" s="8" t="s">
        <v>11</v>
      </c>
      <c r="G437" s="18">
        <f t="shared" ref="G437:H437" si="99">G442+G447+G452+G457+G462</f>
        <v>0</v>
      </c>
      <c r="H437" s="18">
        <f t="shared" si="99"/>
        <v>0</v>
      </c>
      <c r="I437" s="18" t="s">
        <v>16</v>
      </c>
      <c r="J437" s="1"/>
    </row>
    <row r="438" spans="1:10" ht="16.5" x14ac:dyDescent="0.25">
      <c r="A438" s="57"/>
      <c r="B438" s="54"/>
      <c r="C438" s="49"/>
      <c r="D438" s="49"/>
      <c r="E438" s="49"/>
      <c r="F438" s="8" t="s">
        <v>12</v>
      </c>
      <c r="G438" s="18">
        <f t="shared" ref="G438:H438" si="100">G443+G448+G453+G458+G463</f>
        <v>0</v>
      </c>
      <c r="H438" s="18">
        <f t="shared" si="100"/>
        <v>0</v>
      </c>
      <c r="I438" s="18" t="s">
        <v>16</v>
      </c>
      <c r="J438" s="1"/>
    </row>
    <row r="439" spans="1:10" ht="25.5" x14ac:dyDescent="0.25">
      <c r="A439" s="57"/>
      <c r="B439" s="55"/>
      <c r="C439" s="49"/>
      <c r="D439" s="49"/>
      <c r="E439" s="49"/>
      <c r="F439" s="8" t="s">
        <v>13</v>
      </c>
      <c r="G439" s="18">
        <v>14104.6</v>
      </c>
      <c r="H439" s="18">
        <v>11152.7</v>
      </c>
      <c r="I439" s="18">
        <f t="shared" si="91"/>
        <v>79.07136678814004</v>
      </c>
      <c r="J439" s="1"/>
    </row>
    <row r="440" spans="1:10" ht="16.5" customHeight="1" x14ac:dyDescent="0.25">
      <c r="A440" s="57" t="s">
        <v>30</v>
      </c>
      <c r="B440" s="53" t="s">
        <v>130</v>
      </c>
      <c r="C440" s="49" t="s">
        <v>115</v>
      </c>
      <c r="D440" s="49">
        <v>2019</v>
      </c>
      <c r="E440" s="49">
        <v>2019</v>
      </c>
      <c r="F440" s="8" t="s">
        <v>9</v>
      </c>
      <c r="G440" s="18">
        <f>G441+G442+G443+G444</f>
        <v>20</v>
      </c>
      <c r="H440" s="18">
        <f t="shared" ref="H440" si="101">H441+H442+H443+H444</f>
        <v>0</v>
      </c>
      <c r="I440" s="18">
        <f t="shared" si="91"/>
        <v>0</v>
      </c>
      <c r="J440" s="1"/>
    </row>
    <row r="441" spans="1:10" ht="16.5" x14ac:dyDescent="0.25">
      <c r="A441" s="57"/>
      <c r="B441" s="54"/>
      <c r="C441" s="49"/>
      <c r="D441" s="49"/>
      <c r="E441" s="49"/>
      <c r="F441" s="8" t="s">
        <v>10</v>
      </c>
      <c r="G441" s="18">
        <v>0</v>
      </c>
      <c r="H441" s="18">
        <v>0</v>
      </c>
      <c r="I441" s="18" t="s">
        <v>16</v>
      </c>
      <c r="J441" s="1"/>
    </row>
    <row r="442" spans="1:10" ht="25.5" x14ac:dyDescent="0.25">
      <c r="A442" s="57"/>
      <c r="B442" s="54"/>
      <c r="C442" s="49"/>
      <c r="D442" s="49"/>
      <c r="E442" s="49"/>
      <c r="F442" s="8" t="s">
        <v>11</v>
      </c>
      <c r="G442" s="18">
        <v>0</v>
      </c>
      <c r="H442" s="18">
        <v>0</v>
      </c>
      <c r="I442" s="18" t="s">
        <v>16</v>
      </c>
      <c r="J442" s="1"/>
    </row>
    <row r="443" spans="1:10" ht="16.5" x14ac:dyDescent="0.25">
      <c r="A443" s="57"/>
      <c r="B443" s="54"/>
      <c r="C443" s="49"/>
      <c r="D443" s="49"/>
      <c r="E443" s="49"/>
      <c r="F443" s="8" t="s">
        <v>12</v>
      </c>
      <c r="G443" s="18">
        <v>0</v>
      </c>
      <c r="H443" s="18">
        <v>0</v>
      </c>
      <c r="I443" s="18" t="s">
        <v>16</v>
      </c>
      <c r="J443" s="1"/>
    </row>
    <row r="444" spans="1:10" ht="25.5" x14ac:dyDescent="0.25">
      <c r="A444" s="57"/>
      <c r="B444" s="55"/>
      <c r="C444" s="49"/>
      <c r="D444" s="49"/>
      <c r="E444" s="49"/>
      <c r="F444" s="8" t="s">
        <v>13</v>
      </c>
      <c r="G444" s="18">
        <v>20</v>
      </c>
      <c r="H444" s="18">
        <v>0</v>
      </c>
      <c r="I444" s="18">
        <f t="shared" si="91"/>
        <v>0</v>
      </c>
      <c r="J444" s="1"/>
    </row>
    <row r="445" spans="1:10" ht="16.5" customHeight="1" x14ac:dyDescent="0.25">
      <c r="A445" s="57" t="s">
        <v>32</v>
      </c>
      <c r="B445" s="53" t="s">
        <v>132</v>
      </c>
      <c r="C445" s="49" t="s">
        <v>115</v>
      </c>
      <c r="D445" s="49">
        <v>2019</v>
      </c>
      <c r="E445" s="49">
        <v>2019</v>
      </c>
      <c r="F445" s="8" t="s">
        <v>9</v>
      </c>
      <c r="G445" s="18">
        <f>G446+G447+G448+G449</f>
        <v>50</v>
      </c>
      <c r="H445" s="18">
        <f t="shared" ref="H445" si="102">H446+H447+H448+H449</f>
        <v>0</v>
      </c>
      <c r="I445" s="18">
        <f t="shared" si="91"/>
        <v>0</v>
      </c>
      <c r="J445" s="1"/>
    </row>
    <row r="446" spans="1:10" ht="16.5" x14ac:dyDescent="0.25">
      <c r="A446" s="57"/>
      <c r="B446" s="54"/>
      <c r="C446" s="49"/>
      <c r="D446" s="49"/>
      <c r="E446" s="49"/>
      <c r="F446" s="8" t="s">
        <v>10</v>
      </c>
      <c r="G446" s="18">
        <v>0</v>
      </c>
      <c r="H446" s="18">
        <v>0</v>
      </c>
      <c r="I446" s="18" t="s">
        <v>16</v>
      </c>
      <c r="J446" s="1"/>
    </row>
    <row r="447" spans="1:10" ht="25.5" x14ac:dyDescent="0.25">
      <c r="A447" s="57"/>
      <c r="B447" s="54"/>
      <c r="C447" s="49"/>
      <c r="D447" s="49"/>
      <c r="E447" s="49"/>
      <c r="F447" s="8" t="s">
        <v>11</v>
      </c>
      <c r="G447" s="18">
        <v>0</v>
      </c>
      <c r="H447" s="18">
        <v>0</v>
      </c>
      <c r="I447" s="18" t="s">
        <v>16</v>
      </c>
      <c r="J447" s="1"/>
    </row>
    <row r="448" spans="1:10" ht="16.5" x14ac:dyDescent="0.25">
      <c r="A448" s="57"/>
      <c r="B448" s="54"/>
      <c r="C448" s="49"/>
      <c r="D448" s="49"/>
      <c r="E448" s="49"/>
      <c r="F448" s="8" t="s">
        <v>12</v>
      </c>
      <c r="G448" s="18">
        <v>0</v>
      </c>
      <c r="H448" s="18">
        <v>0</v>
      </c>
      <c r="I448" s="18" t="s">
        <v>16</v>
      </c>
      <c r="J448" s="1"/>
    </row>
    <row r="449" spans="1:10" ht="25.5" x14ac:dyDescent="0.25">
      <c r="A449" s="57"/>
      <c r="B449" s="55"/>
      <c r="C449" s="49"/>
      <c r="D449" s="49"/>
      <c r="E449" s="49"/>
      <c r="F449" s="8" t="s">
        <v>13</v>
      </c>
      <c r="G449" s="18">
        <v>50</v>
      </c>
      <c r="H449" s="18">
        <v>0</v>
      </c>
      <c r="I449" s="18">
        <f t="shared" si="91"/>
        <v>0</v>
      </c>
      <c r="J449" s="1"/>
    </row>
    <row r="450" spans="1:10" ht="16.5" customHeight="1" x14ac:dyDescent="0.25">
      <c r="A450" s="57" t="s">
        <v>59</v>
      </c>
      <c r="B450" s="53" t="s">
        <v>131</v>
      </c>
      <c r="C450" s="49" t="s">
        <v>115</v>
      </c>
      <c r="D450" s="49">
        <v>2019</v>
      </c>
      <c r="E450" s="49">
        <v>2019</v>
      </c>
      <c r="F450" s="8" t="s">
        <v>9</v>
      </c>
      <c r="G450" s="18">
        <f>G451+G452+G453+G454</f>
        <v>305</v>
      </c>
      <c r="H450" s="18">
        <f t="shared" ref="H450" si="103">H451+H452+H453+H454</f>
        <v>181.1</v>
      </c>
      <c r="I450" s="18">
        <f t="shared" si="91"/>
        <v>59.377049180327866</v>
      </c>
      <c r="J450" s="1"/>
    </row>
    <row r="451" spans="1:10" ht="16.5" x14ac:dyDescent="0.25">
      <c r="A451" s="57"/>
      <c r="B451" s="54"/>
      <c r="C451" s="49"/>
      <c r="D451" s="49"/>
      <c r="E451" s="49"/>
      <c r="F451" s="8" t="s">
        <v>10</v>
      </c>
      <c r="G451" s="18">
        <v>0</v>
      </c>
      <c r="H451" s="18">
        <v>0</v>
      </c>
      <c r="I451" s="18" t="s">
        <v>16</v>
      </c>
      <c r="J451" s="1"/>
    </row>
    <row r="452" spans="1:10" ht="25.5" x14ac:dyDescent="0.25">
      <c r="A452" s="57"/>
      <c r="B452" s="54"/>
      <c r="C452" s="49"/>
      <c r="D452" s="49"/>
      <c r="E452" s="49"/>
      <c r="F452" s="8" t="s">
        <v>11</v>
      </c>
      <c r="G452" s="18">
        <v>0</v>
      </c>
      <c r="H452" s="18">
        <v>0</v>
      </c>
      <c r="I452" s="18" t="s">
        <v>16</v>
      </c>
      <c r="J452" s="1"/>
    </row>
    <row r="453" spans="1:10" ht="16.5" x14ac:dyDescent="0.25">
      <c r="A453" s="57"/>
      <c r="B453" s="54"/>
      <c r="C453" s="49"/>
      <c r="D453" s="49"/>
      <c r="E453" s="49"/>
      <c r="F453" s="8" t="s">
        <v>12</v>
      </c>
      <c r="G453" s="18">
        <v>0</v>
      </c>
      <c r="H453" s="18">
        <v>0</v>
      </c>
      <c r="I453" s="18" t="s">
        <v>16</v>
      </c>
      <c r="J453" s="1"/>
    </row>
    <row r="454" spans="1:10" ht="25.5" x14ac:dyDescent="0.25">
      <c r="A454" s="57"/>
      <c r="B454" s="55"/>
      <c r="C454" s="49"/>
      <c r="D454" s="49"/>
      <c r="E454" s="49"/>
      <c r="F454" s="8" t="s">
        <v>13</v>
      </c>
      <c r="G454" s="18">
        <v>305</v>
      </c>
      <c r="H454" s="18">
        <v>181.1</v>
      </c>
      <c r="I454" s="18">
        <f t="shared" si="91"/>
        <v>59.377049180327866</v>
      </c>
      <c r="J454" s="1"/>
    </row>
    <row r="455" spans="1:10" s="17" customFormat="1" ht="16.5" customHeight="1" x14ac:dyDescent="0.25">
      <c r="A455" s="79" t="s">
        <v>90</v>
      </c>
      <c r="B455" s="80"/>
      <c r="C455" s="80"/>
      <c r="D455" s="80"/>
      <c r="E455" s="81"/>
      <c r="F455" s="15" t="s">
        <v>9</v>
      </c>
      <c r="G455" s="19">
        <f>G460</f>
        <v>65</v>
      </c>
      <c r="H455" s="19">
        <f>H460</f>
        <v>0</v>
      </c>
      <c r="I455" s="19">
        <f>H455/G455*100</f>
        <v>0</v>
      </c>
      <c r="J455" s="16"/>
    </row>
    <row r="456" spans="1:10" s="17" customFormat="1" ht="16.5" x14ac:dyDescent="0.25">
      <c r="A456" s="82"/>
      <c r="B456" s="83"/>
      <c r="C456" s="83"/>
      <c r="D456" s="83"/>
      <c r="E456" s="84"/>
      <c r="F456" s="15" t="s">
        <v>10</v>
      </c>
      <c r="G456" s="19">
        <f t="shared" ref="G456:H456" si="104">G461</f>
        <v>0</v>
      </c>
      <c r="H456" s="19">
        <f t="shared" si="104"/>
        <v>0</v>
      </c>
      <c r="I456" s="19" t="s">
        <v>16</v>
      </c>
      <c r="J456" s="16"/>
    </row>
    <row r="457" spans="1:10" s="17" customFormat="1" ht="25.5" x14ac:dyDescent="0.25">
      <c r="A457" s="82"/>
      <c r="B457" s="83"/>
      <c r="C457" s="83"/>
      <c r="D457" s="83"/>
      <c r="E457" s="84"/>
      <c r="F457" s="15" t="s">
        <v>11</v>
      </c>
      <c r="G457" s="19">
        <f t="shared" ref="G457:H457" si="105">G462</f>
        <v>0</v>
      </c>
      <c r="H457" s="19">
        <f t="shared" si="105"/>
        <v>0</v>
      </c>
      <c r="I457" s="19" t="s">
        <v>16</v>
      </c>
      <c r="J457" s="16"/>
    </row>
    <row r="458" spans="1:10" s="17" customFormat="1" ht="16.5" x14ac:dyDescent="0.25">
      <c r="A458" s="82"/>
      <c r="B458" s="83"/>
      <c r="C458" s="83"/>
      <c r="D458" s="83"/>
      <c r="E458" s="84"/>
      <c r="F458" s="15" t="s">
        <v>12</v>
      </c>
      <c r="G458" s="19">
        <f t="shared" ref="G458:H458" si="106">G463</f>
        <v>0</v>
      </c>
      <c r="H458" s="19">
        <f t="shared" si="106"/>
        <v>0</v>
      </c>
      <c r="I458" s="19" t="s">
        <v>16</v>
      </c>
      <c r="J458" s="16"/>
    </row>
    <row r="459" spans="1:10" s="17" customFormat="1" ht="25.5" x14ac:dyDescent="0.25">
      <c r="A459" s="85"/>
      <c r="B459" s="86"/>
      <c r="C459" s="86"/>
      <c r="D459" s="86"/>
      <c r="E459" s="87"/>
      <c r="F459" s="15" t="s">
        <v>13</v>
      </c>
      <c r="G459" s="19">
        <f t="shared" ref="G459:H459" si="107">G464</f>
        <v>65</v>
      </c>
      <c r="H459" s="19">
        <f t="shared" si="107"/>
        <v>0</v>
      </c>
      <c r="I459" s="19">
        <f t="shared" ref="I459:I474" si="108">H459/G459*100</f>
        <v>0</v>
      </c>
      <c r="J459" s="16"/>
    </row>
    <row r="460" spans="1:10" s="10" customFormat="1" ht="16.5" x14ac:dyDescent="0.25">
      <c r="A460" s="67">
        <v>1</v>
      </c>
      <c r="B460" s="61" t="s">
        <v>91</v>
      </c>
      <c r="C460" s="73"/>
      <c r="D460" s="73"/>
      <c r="E460" s="70"/>
      <c r="F460" s="8" t="s">
        <v>9</v>
      </c>
      <c r="G460" s="18">
        <f>G465+G470</f>
        <v>65</v>
      </c>
      <c r="H460" s="18">
        <f>H465+H470</f>
        <v>0</v>
      </c>
      <c r="I460" s="18">
        <f t="shared" si="108"/>
        <v>0</v>
      </c>
      <c r="J460" s="9"/>
    </row>
    <row r="461" spans="1:10" s="10" customFormat="1" ht="16.5" x14ac:dyDescent="0.25">
      <c r="A461" s="68"/>
      <c r="B461" s="62"/>
      <c r="C461" s="74"/>
      <c r="D461" s="74"/>
      <c r="E461" s="71"/>
      <c r="F461" s="8" t="s">
        <v>10</v>
      </c>
      <c r="G461" s="18">
        <f t="shared" ref="G461:H461" si="109">G466+G471</f>
        <v>0</v>
      </c>
      <c r="H461" s="18">
        <f t="shared" si="109"/>
        <v>0</v>
      </c>
      <c r="I461" s="18" t="s">
        <v>16</v>
      </c>
      <c r="J461" s="9"/>
    </row>
    <row r="462" spans="1:10" s="10" customFormat="1" ht="25.5" x14ac:dyDescent="0.25">
      <c r="A462" s="68"/>
      <c r="B462" s="62"/>
      <c r="C462" s="74"/>
      <c r="D462" s="74"/>
      <c r="E462" s="71"/>
      <c r="F462" s="8" t="s">
        <v>11</v>
      </c>
      <c r="G462" s="18">
        <f t="shared" ref="G462:H462" si="110">G467+G472</f>
        <v>0</v>
      </c>
      <c r="H462" s="18">
        <f t="shared" si="110"/>
        <v>0</v>
      </c>
      <c r="I462" s="18" t="s">
        <v>16</v>
      </c>
      <c r="J462" s="9"/>
    </row>
    <row r="463" spans="1:10" s="10" customFormat="1" ht="16.5" x14ac:dyDescent="0.25">
      <c r="A463" s="68"/>
      <c r="B463" s="62"/>
      <c r="C463" s="74"/>
      <c r="D463" s="74"/>
      <c r="E463" s="71"/>
      <c r="F463" s="8" t="s">
        <v>12</v>
      </c>
      <c r="G463" s="18">
        <f t="shared" ref="G463:H463" si="111">G468+G473</f>
        <v>0</v>
      </c>
      <c r="H463" s="18">
        <f t="shared" si="111"/>
        <v>0</v>
      </c>
      <c r="I463" s="18" t="s">
        <v>16</v>
      </c>
      <c r="J463" s="9"/>
    </row>
    <row r="464" spans="1:10" s="10" customFormat="1" ht="25.5" x14ac:dyDescent="0.25">
      <c r="A464" s="69"/>
      <c r="B464" s="63"/>
      <c r="C464" s="75"/>
      <c r="D464" s="75"/>
      <c r="E464" s="72"/>
      <c r="F464" s="8" t="s">
        <v>13</v>
      </c>
      <c r="G464" s="18">
        <f t="shared" ref="G464:H464" si="112">G469+G474</f>
        <v>65</v>
      </c>
      <c r="H464" s="18">
        <f t="shared" si="112"/>
        <v>0</v>
      </c>
      <c r="I464" s="18">
        <f t="shared" si="108"/>
        <v>0</v>
      </c>
      <c r="J464" s="9"/>
    </row>
    <row r="465" spans="1:10" s="10" customFormat="1" ht="16.5" customHeight="1" x14ac:dyDescent="0.25">
      <c r="A465" s="50" t="s">
        <v>15</v>
      </c>
      <c r="B465" s="53" t="s">
        <v>92</v>
      </c>
      <c r="C465" s="67" t="s">
        <v>94</v>
      </c>
      <c r="D465" s="67">
        <v>2019</v>
      </c>
      <c r="E465" s="67">
        <v>2019</v>
      </c>
      <c r="F465" s="8" t="s">
        <v>9</v>
      </c>
      <c r="G465" s="18">
        <f>G466+G467+G468+G469</f>
        <v>50</v>
      </c>
      <c r="H465" s="18">
        <f>H466+H467+H468+H469</f>
        <v>0</v>
      </c>
      <c r="I465" s="18">
        <f t="shared" si="108"/>
        <v>0</v>
      </c>
      <c r="J465" s="9"/>
    </row>
    <row r="466" spans="1:10" s="10" customFormat="1" ht="16.5" x14ac:dyDescent="0.25">
      <c r="A466" s="51"/>
      <c r="B466" s="54"/>
      <c r="C466" s="68"/>
      <c r="D466" s="68"/>
      <c r="E466" s="68"/>
      <c r="F466" s="8" t="s">
        <v>10</v>
      </c>
      <c r="G466" s="18">
        <v>0</v>
      </c>
      <c r="H466" s="18">
        <v>0</v>
      </c>
      <c r="I466" s="18" t="s">
        <v>16</v>
      </c>
      <c r="J466" s="9"/>
    </row>
    <row r="467" spans="1:10" s="10" customFormat="1" ht="25.5" x14ac:dyDescent="0.25">
      <c r="A467" s="51"/>
      <c r="B467" s="54"/>
      <c r="C467" s="68"/>
      <c r="D467" s="68"/>
      <c r="E467" s="68"/>
      <c r="F467" s="8" t="s">
        <v>11</v>
      </c>
      <c r="G467" s="18">
        <v>0</v>
      </c>
      <c r="H467" s="18">
        <v>0</v>
      </c>
      <c r="I467" s="18" t="s">
        <v>16</v>
      </c>
      <c r="J467" s="9"/>
    </row>
    <row r="468" spans="1:10" s="10" customFormat="1" ht="16.5" x14ac:dyDescent="0.25">
      <c r="A468" s="51"/>
      <c r="B468" s="54"/>
      <c r="C468" s="68"/>
      <c r="D468" s="68"/>
      <c r="E468" s="68"/>
      <c r="F468" s="8" t="s">
        <v>12</v>
      </c>
      <c r="G468" s="18">
        <v>0</v>
      </c>
      <c r="H468" s="18">
        <v>0</v>
      </c>
      <c r="I468" s="18" t="s">
        <v>16</v>
      </c>
      <c r="J468" s="9"/>
    </row>
    <row r="469" spans="1:10" s="10" customFormat="1" ht="25.5" x14ac:dyDescent="0.25">
      <c r="A469" s="52"/>
      <c r="B469" s="55"/>
      <c r="C469" s="69"/>
      <c r="D469" s="69"/>
      <c r="E469" s="69"/>
      <c r="F469" s="8" t="s">
        <v>13</v>
      </c>
      <c r="G469" s="18">
        <v>50</v>
      </c>
      <c r="H469" s="18">
        <v>0</v>
      </c>
      <c r="I469" s="18">
        <f t="shared" si="108"/>
        <v>0</v>
      </c>
      <c r="J469" s="9"/>
    </row>
    <row r="470" spans="1:10" s="10" customFormat="1" ht="15" customHeight="1" x14ac:dyDescent="0.25">
      <c r="A470" s="57" t="s">
        <v>21</v>
      </c>
      <c r="B470" s="56" t="s">
        <v>93</v>
      </c>
      <c r="C470" s="49" t="s">
        <v>94</v>
      </c>
      <c r="D470" s="49">
        <v>2019</v>
      </c>
      <c r="E470" s="49">
        <v>2019</v>
      </c>
      <c r="F470" s="8" t="s">
        <v>9</v>
      </c>
      <c r="G470" s="18">
        <f>G471+G472+G473+G474</f>
        <v>15</v>
      </c>
      <c r="H470" s="18">
        <f>H471+H472+H473+H474</f>
        <v>0</v>
      </c>
      <c r="I470" s="18">
        <f t="shared" si="108"/>
        <v>0</v>
      </c>
    </row>
    <row r="471" spans="1:10" s="10" customFormat="1" x14ac:dyDescent="0.25">
      <c r="A471" s="57"/>
      <c r="B471" s="56"/>
      <c r="C471" s="49"/>
      <c r="D471" s="49"/>
      <c r="E471" s="49"/>
      <c r="F471" s="8" t="s">
        <v>10</v>
      </c>
      <c r="G471" s="18">
        <v>0</v>
      </c>
      <c r="H471" s="18">
        <v>0</v>
      </c>
      <c r="I471" s="18" t="s">
        <v>16</v>
      </c>
    </row>
    <row r="472" spans="1:10" s="10" customFormat="1" ht="25.5" x14ac:dyDescent="0.25">
      <c r="A472" s="57"/>
      <c r="B472" s="56"/>
      <c r="C472" s="49"/>
      <c r="D472" s="49"/>
      <c r="E472" s="49"/>
      <c r="F472" s="8" t="s">
        <v>11</v>
      </c>
      <c r="G472" s="18">
        <v>0</v>
      </c>
      <c r="H472" s="18">
        <v>0</v>
      </c>
      <c r="I472" s="18" t="s">
        <v>16</v>
      </c>
    </row>
    <row r="473" spans="1:10" s="10" customFormat="1" x14ac:dyDescent="0.25">
      <c r="A473" s="57"/>
      <c r="B473" s="56"/>
      <c r="C473" s="49"/>
      <c r="D473" s="49"/>
      <c r="E473" s="49"/>
      <c r="F473" s="8" t="s">
        <v>12</v>
      </c>
      <c r="G473" s="18">
        <v>0</v>
      </c>
      <c r="H473" s="18">
        <v>0</v>
      </c>
      <c r="I473" s="18" t="s">
        <v>16</v>
      </c>
    </row>
    <row r="474" spans="1:10" s="10" customFormat="1" ht="25.5" x14ac:dyDescent="0.25">
      <c r="A474" s="57"/>
      <c r="B474" s="56"/>
      <c r="C474" s="49"/>
      <c r="D474" s="49"/>
      <c r="E474" s="49"/>
      <c r="F474" s="8" t="s">
        <v>13</v>
      </c>
      <c r="G474" s="18">
        <v>15</v>
      </c>
      <c r="H474" s="18">
        <v>0</v>
      </c>
      <c r="I474" s="18">
        <f t="shared" si="108"/>
        <v>0</v>
      </c>
    </row>
    <row r="475" spans="1:10" s="13" customFormat="1" ht="16.5" customHeight="1" x14ac:dyDescent="0.25">
      <c r="A475" s="79" t="s">
        <v>69</v>
      </c>
      <c r="B475" s="80"/>
      <c r="C475" s="80"/>
      <c r="D475" s="80"/>
      <c r="E475" s="81"/>
      <c r="F475" s="15" t="s">
        <v>9</v>
      </c>
      <c r="G475" s="19">
        <f>G477+G479</f>
        <v>4668</v>
      </c>
      <c r="H475" s="19">
        <f t="shared" ref="H475" si="113">H477+H479</f>
        <v>330</v>
      </c>
      <c r="I475" s="19">
        <f>H475/G475*100</f>
        <v>7.069408740359898</v>
      </c>
      <c r="J475" s="12"/>
    </row>
    <row r="476" spans="1:10" s="13" customFormat="1" ht="16.5" x14ac:dyDescent="0.25">
      <c r="A476" s="82"/>
      <c r="B476" s="83"/>
      <c r="C476" s="83"/>
      <c r="D476" s="83"/>
      <c r="E476" s="84"/>
      <c r="F476" s="15" t="s">
        <v>10</v>
      </c>
      <c r="G476" s="19">
        <v>0</v>
      </c>
      <c r="H476" s="19">
        <v>0</v>
      </c>
      <c r="I476" s="19" t="s">
        <v>16</v>
      </c>
      <c r="J476" s="12"/>
    </row>
    <row r="477" spans="1:10" s="13" customFormat="1" ht="25.5" x14ac:dyDescent="0.25">
      <c r="A477" s="82"/>
      <c r="B477" s="83"/>
      <c r="C477" s="83"/>
      <c r="D477" s="83"/>
      <c r="E477" s="84"/>
      <c r="F477" s="15" t="s">
        <v>11</v>
      </c>
      <c r="G477" s="19">
        <f>G482+G497</f>
        <v>3247.6</v>
      </c>
      <c r="H477" s="19">
        <f t="shared" ref="H477" si="114">H482+H497</f>
        <v>230</v>
      </c>
      <c r="I477" s="19">
        <f t="shared" ref="I477:I522" si="115">H477/G477*100</f>
        <v>7.0821529745042495</v>
      </c>
      <c r="J477" s="12"/>
    </row>
    <row r="478" spans="1:10" s="13" customFormat="1" ht="16.5" x14ac:dyDescent="0.25">
      <c r="A478" s="82"/>
      <c r="B478" s="83"/>
      <c r="C478" s="83"/>
      <c r="D478" s="83"/>
      <c r="E478" s="84"/>
      <c r="F478" s="15" t="s">
        <v>12</v>
      </c>
      <c r="G478" s="19">
        <v>0</v>
      </c>
      <c r="H478" s="19">
        <v>0</v>
      </c>
      <c r="I478" s="19" t="s">
        <v>16</v>
      </c>
      <c r="J478" s="12"/>
    </row>
    <row r="479" spans="1:10" s="13" customFormat="1" ht="25.5" x14ac:dyDescent="0.25">
      <c r="A479" s="85"/>
      <c r="B479" s="86"/>
      <c r="C479" s="86"/>
      <c r="D479" s="86"/>
      <c r="E479" s="87"/>
      <c r="F479" s="15" t="s">
        <v>13</v>
      </c>
      <c r="G479" s="19">
        <f>G484+G499</f>
        <v>1420.4</v>
      </c>
      <c r="H479" s="19">
        <f>H484+H499</f>
        <v>100</v>
      </c>
      <c r="I479" s="19">
        <f t="shared" si="115"/>
        <v>7.040270346381301</v>
      </c>
      <c r="J479" s="12"/>
    </row>
    <row r="480" spans="1:10" s="14" customFormat="1" ht="16.5" customHeight="1" x14ac:dyDescent="0.25">
      <c r="A480" s="67">
        <v>1</v>
      </c>
      <c r="B480" s="61" t="s">
        <v>53</v>
      </c>
      <c r="C480" s="73"/>
      <c r="D480" s="73"/>
      <c r="E480" s="70"/>
      <c r="F480" s="8" t="s">
        <v>9</v>
      </c>
      <c r="G480" s="18">
        <f>G490</f>
        <v>4068</v>
      </c>
      <c r="H480" s="20">
        <f t="shared" ref="H480" si="116">H484</f>
        <v>0</v>
      </c>
      <c r="I480" s="23">
        <f t="shared" si="115"/>
        <v>0</v>
      </c>
      <c r="J480" s="1"/>
    </row>
    <row r="481" spans="1:10" s="14" customFormat="1" ht="16.5" x14ac:dyDescent="0.25">
      <c r="A481" s="68"/>
      <c r="B481" s="62"/>
      <c r="C481" s="74"/>
      <c r="D481" s="74"/>
      <c r="E481" s="71"/>
      <c r="F481" s="8" t="s">
        <v>10</v>
      </c>
      <c r="G481" s="18">
        <v>0</v>
      </c>
      <c r="H481" s="20">
        <v>0</v>
      </c>
      <c r="I481" s="23" t="s">
        <v>16</v>
      </c>
      <c r="J481" s="1"/>
    </row>
    <row r="482" spans="1:10" s="14" customFormat="1" ht="25.5" x14ac:dyDescent="0.25">
      <c r="A482" s="68"/>
      <c r="B482" s="62"/>
      <c r="C482" s="74"/>
      <c r="D482" s="74"/>
      <c r="E482" s="71"/>
      <c r="F482" s="8" t="s">
        <v>11</v>
      </c>
      <c r="G482" s="18">
        <f>G492</f>
        <v>2847.6</v>
      </c>
      <c r="H482" s="20">
        <v>0</v>
      </c>
      <c r="I482" s="23">
        <f t="shared" si="115"/>
        <v>0</v>
      </c>
      <c r="J482" s="1"/>
    </row>
    <row r="483" spans="1:10" s="14" customFormat="1" ht="16.5" x14ac:dyDescent="0.25">
      <c r="A483" s="68"/>
      <c r="B483" s="62"/>
      <c r="C483" s="74"/>
      <c r="D483" s="74"/>
      <c r="E483" s="71"/>
      <c r="F483" s="8" t="s">
        <v>12</v>
      </c>
      <c r="G483" s="18">
        <v>0</v>
      </c>
      <c r="H483" s="20">
        <v>0</v>
      </c>
      <c r="I483" s="23" t="s">
        <v>16</v>
      </c>
      <c r="J483" s="1"/>
    </row>
    <row r="484" spans="1:10" s="14" customFormat="1" ht="25.5" x14ac:dyDescent="0.25">
      <c r="A484" s="69"/>
      <c r="B484" s="63"/>
      <c r="C484" s="75"/>
      <c r="D484" s="75"/>
      <c r="E484" s="72"/>
      <c r="F484" s="8" t="s">
        <v>13</v>
      </c>
      <c r="G484" s="18">
        <f>G494</f>
        <v>1220.4000000000001</v>
      </c>
      <c r="H484" s="20">
        <f t="shared" ref="H484" si="117">H494</f>
        <v>0</v>
      </c>
      <c r="I484" s="23">
        <f t="shared" si="115"/>
        <v>0</v>
      </c>
      <c r="J484" s="1"/>
    </row>
    <row r="485" spans="1:10" s="14" customFormat="1" ht="16.5" hidden="1" customHeight="1" x14ac:dyDescent="0.25">
      <c r="A485" s="50"/>
      <c r="B485" s="61" t="s">
        <v>54</v>
      </c>
      <c r="C485" s="73"/>
      <c r="D485" s="73"/>
      <c r="E485" s="70"/>
      <c r="F485" s="8" t="s">
        <v>9</v>
      </c>
      <c r="G485" s="18"/>
      <c r="H485" s="20"/>
      <c r="I485" s="23" t="e">
        <f t="shared" si="115"/>
        <v>#DIV/0!</v>
      </c>
      <c r="J485" s="1"/>
    </row>
    <row r="486" spans="1:10" s="14" customFormat="1" ht="16.5" hidden="1" customHeight="1" x14ac:dyDescent="0.25">
      <c r="A486" s="51"/>
      <c r="B486" s="62"/>
      <c r="C486" s="74"/>
      <c r="D486" s="74"/>
      <c r="E486" s="71"/>
      <c r="F486" s="8" t="s">
        <v>10</v>
      </c>
      <c r="G486" s="18"/>
      <c r="H486" s="20"/>
      <c r="I486" s="23" t="e">
        <f t="shared" si="115"/>
        <v>#DIV/0!</v>
      </c>
      <c r="J486" s="1"/>
    </row>
    <row r="487" spans="1:10" s="14" customFormat="1" ht="25.5" hidden="1" customHeight="1" x14ac:dyDescent="0.25">
      <c r="A487" s="51"/>
      <c r="B487" s="62"/>
      <c r="C487" s="74"/>
      <c r="D487" s="74"/>
      <c r="E487" s="71"/>
      <c r="F487" s="8" t="s">
        <v>11</v>
      </c>
      <c r="G487" s="18"/>
      <c r="H487" s="20"/>
      <c r="I487" s="23" t="e">
        <f t="shared" si="115"/>
        <v>#DIV/0!</v>
      </c>
      <c r="J487" s="1"/>
    </row>
    <row r="488" spans="1:10" s="14" customFormat="1" ht="16.5" hidden="1" customHeight="1" x14ac:dyDescent="0.25">
      <c r="A488" s="51"/>
      <c r="B488" s="62"/>
      <c r="C488" s="74"/>
      <c r="D488" s="74"/>
      <c r="E488" s="71"/>
      <c r="F488" s="8" t="s">
        <v>12</v>
      </c>
      <c r="G488" s="18"/>
      <c r="H488" s="20"/>
      <c r="I488" s="23" t="e">
        <f t="shared" si="115"/>
        <v>#DIV/0!</v>
      </c>
      <c r="J488" s="1"/>
    </row>
    <row r="489" spans="1:10" s="14" customFormat="1" ht="25.5" hidden="1" customHeight="1" x14ac:dyDescent="0.25">
      <c r="A489" s="52"/>
      <c r="B489" s="63"/>
      <c r="C489" s="75"/>
      <c r="D489" s="75"/>
      <c r="E489" s="72"/>
      <c r="F489" s="8" t="s">
        <v>13</v>
      </c>
      <c r="G489" s="18"/>
      <c r="H489" s="20"/>
      <c r="I489" s="23" t="e">
        <f t="shared" si="115"/>
        <v>#DIV/0!</v>
      </c>
      <c r="J489" s="1"/>
    </row>
    <row r="490" spans="1:10" s="14" customFormat="1" ht="16.5" customHeight="1" x14ac:dyDescent="0.25">
      <c r="A490" s="50" t="s">
        <v>15</v>
      </c>
      <c r="B490" s="76" t="s">
        <v>55</v>
      </c>
      <c r="C490" s="67" t="s">
        <v>56</v>
      </c>
      <c r="D490" s="67">
        <v>2019</v>
      </c>
      <c r="E490" s="67">
        <v>2019</v>
      </c>
      <c r="F490" s="8" t="s">
        <v>9</v>
      </c>
      <c r="G490" s="18">
        <f>G492+G494</f>
        <v>4068</v>
      </c>
      <c r="H490" s="20">
        <f>H494</f>
        <v>0</v>
      </c>
      <c r="I490" s="23">
        <f t="shared" si="115"/>
        <v>0</v>
      </c>
      <c r="J490" s="1"/>
    </row>
    <row r="491" spans="1:10" s="14" customFormat="1" ht="16.5" x14ac:dyDescent="0.25">
      <c r="A491" s="51"/>
      <c r="B491" s="77"/>
      <c r="C491" s="68"/>
      <c r="D491" s="68"/>
      <c r="E491" s="68"/>
      <c r="F491" s="8" t="s">
        <v>10</v>
      </c>
      <c r="G491" s="18">
        <v>0</v>
      </c>
      <c r="H491" s="20">
        <v>0</v>
      </c>
      <c r="I491" s="23" t="s">
        <v>16</v>
      </c>
      <c r="J491" s="1"/>
    </row>
    <row r="492" spans="1:10" s="14" customFormat="1" ht="25.5" x14ac:dyDescent="0.25">
      <c r="A492" s="51"/>
      <c r="B492" s="77"/>
      <c r="C492" s="68"/>
      <c r="D492" s="68"/>
      <c r="E492" s="68"/>
      <c r="F492" s="8" t="s">
        <v>11</v>
      </c>
      <c r="G492" s="18">
        <v>2847.6</v>
      </c>
      <c r="H492" s="20">
        <v>0</v>
      </c>
      <c r="I492" s="23">
        <f t="shared" si="115"/>
        <v>0</v>
      </c>
      <c r="J492" s="1"/>
    </row>
    <row r="493" spans="1:10" s="14" customFormat="1" ht="16.5" x14ac:dyDescent="0.25">
      <c r="A493" s="51"/>
      <c r="B493" s="77"/>
      <c r="C493" s="68"/>
      <c r="D493" s="68"/>
      <c r="E493" s="68"/>
      <c r="F493" s="8" t="s">
        <v>12</v>
      </c>
      <c r="G493" s="18">
        <v>0</v>
      </c>
      <c r="H493" s="20">
        <v>0</v>
      </c>
      <c r="I493" s="23" t="s">
        <v>16</v>
      </c>
      <c r="J493" s="1"/>
    </row>
    <row r="494" spans="1:10" s="14" customFormat="1" ht="25.5" customHeight="1" x14ac:dyDescent="0.25">
      <c r="A494" s="52"/>
      <c r="B494" s="78"/>
      <c r="C494" s="69"/>
      <c r="D494" s="69"/>
      <c r="E494" s="69"/>
      <c r="F494" s="8" t="s">
        <v>13</v>
      </c>
      <c r="G494" s="18">
        <v>1220.4000000000001</v>
      </c>
      <c r="H494" s="20">
        <v>0</v>
      </c>
      <c r="I494" s="23">
        <f t="shared" si="115"/>
        <v>0</v>
      </c>
      <c r="J494" s="2"/>
    </row>
    <row r="495" spans="1:10" s="14" customFormat="1" ht="16.5" customHeight="1" x14ac:dyDescent="0.25">
      <c r="A495" s="67">
        <v>2</v>
      </c>
      <c r="B495" s="61" t="s">
        <v>57</v>
      </c>
      <c r="C495" s="73"/>
      <c r="D495" s="73"/>
      <c r="E495" s="70"/>
      <c r="F495" s="8" t="s">
        <v>9</v>
      </c>
      <c r="G495" s="18">
        <f>G497+G499</f>
        <v>600</v>
      </c>
      <c r="H495" s="20">
        <f t="shared" ref="H495" si="118">H497+H499</f>
        <v>330</v>
      </c>
      <c r="I495" s="23">
        <f t="shared" si="115"/>
        <v>55.000000000000007</v>
      </c>
      <c r="J495" s="1"/>
    </row>
    <row r="496" spans="1:10" s="14" customFormat="1" x14ac:dyDescent="0.25">
      <c r="A496" s="68"/>
      <c r="B496" s="62"/>
      <c r="C496" s="74"/>
      <c r="D496" s="74"/>
      <c r="E496" s="71"/>
      <c r="F496" s="8" t="s">
        <v>10</v>
      </c>
      <c r="G496" s="18">
        <v>0</v>
      </c>
      <c r="H496" s="20">
        <v>0</v>
      </c>
      <c r="I496" s="23" t="s">
        <v>16</v>
      </c>
    </row>
    <row r="497" spans="1:9" s="14" customFormat="1" ht="25.5" x14ac:dyDescent="0.25">
      <c r="A497" s="68"/>
      <c r="B497" s="62"/>
      <c r="C497" s="74"/>
      <c r="D497" s="74"/>
      <c r="E497" s="71"/>
      <c r="F497" s="8" t="s">
        <v>11</v>
      </c>
      <c r="G497" s="18">
        <f>G522</f>
        <v>400</v>
      </c>
      <c r="H497" s="20">
        <f>H522</f>
        <v>230</v>
      </c>
      <c r="I497" s="23">
        <f t="shared" si="115"/>
        <v>57.499999999999993</v>
      </c>
    </row>
    <row r="498" spans="1:9" s="14" customFormat="1" x14ac:dyDescent="0.25">
      <c r="A498" s="68"/>
      <c r="B498" s="62"/>
      <c r="C498" s="74"/>
      <c r="D498" s="74"/>
      <c r="E498" s="71"/>
      <c r="F498" s="8" t="s">
        <v>12</v>
      </c>
      <c r="G498" s="18">
        <v>0</v>
      </c>
      <c r="H498" s="20">
        <v>0</v>
      </c>
      <c r="I498" s="23" t="s">
        <v>16</v>
      </c>
    </row>
    <row r="499" spans="1:9" s="14" customFormat="1" ht="25.5" x14ac:dyDescent="0.25">
      <c r="A499" s="69"/>
      <c r="B499" s="63"/>
      <c r="C499" s="75"/>
      <c r="D499" s="75"/>
      <c r="E499" s="72"/>
      <c r="F499" s="8" t="s">
        <v>13</v>
      </c>
      <c r="G499" s="18">
        <f>G504+G514+G519+G509</f>
        <v>200</v>
      </c>
      <c r="H499" s="20">
        <f>H504+H514+H519+H509</f>
        <v>100</v>
      </c>
      <c r="I499" s="23">
        <f t="shared" si="115"/>
        <v>50</v>
      </c>
    </row>
    <row r="500" spans="1:9" s="14" customFormat="1" ht="16.5" customHeight="1" x14ac:dyDescent="0.25">
      <c r="A500" s="50" t="s">
        <v>26</v>
      </c>
      <c r="B500" s="53" t="s">
        <v>58</v>
      </c>
      <c r="C500" s="67" t="s">
        <v>56</v>
      </c>
      <c r="D500" s="67">
        <v>2019</v>
      </c>
      <c r="E500" s="67">
        <v>2019</v>
      </c>
      <c r="F500" s="8" t="s">
        <v>9</v>
      </c>
      <c r="G500" s="18">
        <f>G504</f>
        <v>30</v>
      </c>
      <c r="H500" s="20">
        <f>H504</f>
        <v>0</v>
      </c>
      <c r="I500" s="23">
        <f t="shared" si="115"/>
        <v>0</v>
      </c>
    </row>
    <row r="501" spans="1:9" s="14" customFormat="1" x14ac:dyDescent="0.25">
      <c r="A501" s="51"/>
      <c r="B501" s="54"/>
      <c r="C501" s="68"/>
      <c r="D501" s="68"/>
      <c r="E501" s="68"/>
      <c r="F501" s="8" t="s">
        <v>10</v>
      </c>
      <c r="G501" s="18">
        <v>0</v>
      </c>
      <c r="H501" s="20">
        <v>0</v>
      </c>
      <c r="I501" s="23" t="s">
        <v>16</v>
      </c>
    </row>
    <row r="502" spans="1:9" s="14" customFormat="1" ht="25.5" x14ac:dyDescent="0.25">
      <c r="A502" s="51"/>
      <c r="B502" s="54"/>
      <c r="C502" s="68"/>
      <c r="D502" s="68"/>
      <c r="E502" s="68"/>
      <c r="F502" s="8" t="s">
        <v>11</v>
      </c>
      <c r="G502" s="18">
        <v>0</v>
      </c>
      <c r="H502" s="20">
        <v>0</v>
      </c>
      <c r="I502" s="23" t="s">
        <v>16</v>
      </c>
    </row>
    <row r="503" spans="1:9" s="14" customFormat="1" x14ac:dyDescent="0.25">
      <c r="A503" s="51"/>
      <c r="B503" s="54"/>
      <c r="C503" s="68"/>
      <c r="D503" s="68"/>
      <c r="E503" s="68"/>
      <c r="F503" s="8" t="s">
        <v>12</v>
      </c>
      <c r="G503" s="18">
        <v>0</v>
      </c>
      <c r="H503" s="20">
        <v>0</v>
      </c>
      <c r="I503" s="23" t="s">
        <v>16</v>
      </c>
    </row>
    <row r="504" spans="1:9" s="14" customFormat="1" ht="25.5" x14ac:dyDescent="0.25">
      <c r="A504" s="52"/>
      <c r="B504" s="55"/>
      <c r="C504" s="69"/>
      <c r="D504" s="69"/>
      <c r="E504" s="69"/>
      <c r="F504" s="8" t="s">
        <v>13</v>
      </c>
      <c r="G504" s="18">
        <v>30</v>
      </c>
      <c r="H504" s="20">
        <v>0</v>
      </c>
      <c r="I504" s="23">
        <f t="shared" si="115"/>
        <v>0</v>
      </c>
    </row>
    <row r="505" spans="1:9" s="14" customFormat="1" ht="16.5" customHeight="1" x14ac:dyDescent="0.25">
      <c r="A505" s="50" t="s">
        <v>28</v>
      </c>
      <c r="B505" s="53" t="s">
        <v>62</v>
      </c>
      <c r="C505" s="67" t="s">
        <v>56</v>
      </c>
      <c r="D505" s="67">
        <v>2019</v>
      </c>
      <c r="E505" s="67">
        <v>2019</v>
      </c>
      <c r="F505" s="8" t="s">
        <v>9</v>
      </c>
      <c r="G505" s="18">
        <f>G509</f>
        <v>70</v>
      </c>
      <c r="H505" s="20">
        <f>H509</f>
        <v>0</v>
      </c>
      <c r="I505" s="23">
        <f>H505/G505*100</f>
        <v>0</v>
      </c>
    </row>
    <row r="506" spans="1:9" s="14" customFormat="1" x14ac:dyDescent="0.25">
      <c r="A506" s="51"/>
      <c r="B506" s="54"/>
      <c r="C506" s="68"/>
      <c r="D506" s="68"/>
      <c r="E506" s="68"/>
      <c r="F506" s="8" t="s">
        <v>10</v>
      </c>
      <c r="G506" s="18">
        <v>0</v>
      </c>
      <c r="H506" s="20">
        <v>0</v>
      </c>
      <c r="I506" s="23" t="s">
        <v>16</v>
      </c>
    </row>
    <row r="507" spans="1:9" s="14" customFormat="1" ht="25.5" x14ac:dyDescent="0.25">
      <c r="A507" s="51"/>
      <c r="B507" s="54"/>
      <c r="C507" s="68"/>
      <c r="D507" s="68"/>
      <c r="E507" s="68"/>
      <c r="F507" s="8" t="s">
        <v>11</v>
      </c>
      <c r="G507" s="18">
        <v>0</v>
      </c>
      <c r="H507" s="20">
        <v>0</v>
      </c>
      <c r="I507" s="23" t="s">
        <v>16</v>
      </c>
    </row>
    <row r="508" spans="1:9" s="14" customFormat="1" x14ac:dyDescent="0.25">
      <c r="A508" s="51"/>
      <c r="B508" s="54"/>
      <c r="C508" s="68"/>
      <c r="D508" s="68"/>
      <c r="E508" s="68"/>
      <c r="F508" s="8" t="s">
        <v>12</v>
      </c>
      <c r="G508" s="18">
        <v>0</v>
      </c>
      <c r="H508" s="20">
        <v>0</v>
      </c>
      <c r="I508" s="23" t="s">
        <v>16</v>
      </c>
    </row>
    <row r="509" spans="1:9" s="14" customFormat="1" ht="25.5" x14ac:dyDescent="0.25">
      <c r="A509" s="52"/>
      <c r="B509" s="55"/>
      <c r="C509" s="69"/>
      <c r="D509" s="69"/>
      <c r="E509" s="69"/>
      <c r="F509" s="8" t="s">
        <v>13</v>
      </c>
      <c r="G509" s="18">
        <v>70</v>
      </c>
      <c r="H509" s="20">
        <v>0</v>
      </c>
      <c r="I509" s="23">
        <f>H509/G509*100</f>
        <v>0</v>
      </c>
    </row>
    <row r="510" spans="1:9" s="14" customFormat="1" ht="16.5" customHeight="1" x14ac:dyDescent="0.25">
      <c r="A510" s="50" t="s">
        <v>30</v>
      </c>
      <c r="B510" s="53" t="s">
        <v>61</v>
      </c>
      <c r="C510" s="67" t="s">
        <v>56</v>
      </c>
      <c r="D510" s="67">
        <v>2019</v>
      </c>
      <c r="E510" s="67">
        <v>2019</v>
      </c>
      <c r="F510" s="8" t="s">
        <v>9</v>
      </c>
      <c r="G510" s="18">
        <f>G514</f>
        <v>70</v>
      </c>
      <c r="H510" s="20">
        <f>H514</f>
        <v>70</v>
      </c>
      <c r="I510" s="23">
        <f t="shared" si="115"/>
        <v>100</v>
      </c>
    </row>
    <row r="511" spans="1:9" s="14" customFormat="1" x14ac:dyDescent="0.25">
      <c r="A511" s="51"/>
      <c r="B511" s="54"/>
      <c r="C511" s="68"/>
      <c r="D511" s="68"/>
      <c r="E511" s="68"/>
      <c r="F511" s="8" t="s">
        <v>10</v>
      </c>
      <c r="G511" s="18">
        <v>0</v>
      </c>
      <c r="H511" s="20">
        <v>0</v>
      </c>
      <c r="I511" s="23" t="s">
        <v>16</v>
      </c>
    </row>
    <row r="512" spans="1:9" s="14" customFormat="1" ht="25.5" x14ac:dyDescent="0.25">
      <c r="A512" s="51"/>
      <c r="B512" s="54"/>
      <c r="C512" s="68"/>
      <c r="D512" s="68"/>
      <c r="E512" s="68"/>
      <c r="F512" s="8" t="s">
        <v>11</v>
      </c>
      <c r="G512" s="18">
        <v>0</v>
      </c>
      <c r="H512" s="20">
        <v>0</v>
      </c>
      <c r="I512" s="23" t="s">
        <v>16</v>
      </c>
    </row>
    <row r="513" spans="1:10" s="14" customFormat="1" ht="25.5" customHeight="1" x14ac:dyDescent="0.25">
      <c r="A513" s="51"/>
      <c r="B513" s="54"/>
      <c r="C513" s="68"/>
      <c r="D513" s="68"/>
      <c r="E513" s="68"/>
      <c r="F513" s="8" t="s">
        <v>12</v>
      </c>
      <c r="G513" s="18">
        <v>0</v>
      </c>
      <c r="H513" s="20">
        <v>0</v>
      </c>
      <c r="I513" s="23" t="s">
        <v>16</v>
      </c>
    </row>
    <row r="514" spans="1:10" s="14" customFormat="1" ht="25.5" x14ac:dyDescent="0.25">
      <c r="A514" s="52"/>
      <c r="B514" s="55"/>
      <c r="C514" s="69"/>
      <c r="D514" s="69"/>
      <c r="E514" s="69"/>
      <c r="F514" s="8" t="s">
        <v>13</v>
      </c>
      <c r="G514" s="18">
        <v>70</v>
      </c>
      <c r="H514" s="20">
        <v>70</v>
      </c>
      <c r="I514" s="23">
        <f t="shared" si="115"/>
        <v>100</v>
      </c>
    </row>
    <row r="515" spans="1:10" s="14" customFormat="1" ht="16.5" customHeight="1" x14ac:dyDescent="0.25">
      <c r="A515" s="50" t="s">
        <v>32</v>
      </c>
      <c r="B515" s="53" t="s">
        <v>63</v>
      </c>
      <c r="C515" s="67" t="s">
        <v>56</v>
      </c>
      <c r="D515" s="67">
        <v>2019</v>
      </c>
      <c r="E515" s="67">
        <v>2019</v>
      </c>
      <c r="F515" s="8" t="s">
        <v>9</v>
      </c>
      <c r="G515" s="18">
        <f>G519</f>
        <v>30</v>
      </c>
      <c r="H515" s="20">
        <f>H519</f>
        <v>30</v>
      </c>
      <c r="I515" s="23">
        <f t="shared" si="115"/>
        <v>100</v>
      </c>
    </row>
    <row r="516" spans="1:10" s="14" customFormat="1" x14ac:dyDescent="0.25">
      <c r="A516" s="51"/>
      <c r="B516" s="54"/>
      <c r="C516" s="68"/>
      <c r="D516" s="68"/>
      <c r="E516" s="68"/>
      <c r="F516" s="8" t="s">
        <v>10</v>
      </c>
      <c r="G516" s="18">
        <v>0</v>
      </c>
      <c r="H516" s="20">
        <v>0</v>
      </c>
      <c r="I516" s="23" t="s">
        <v>16</v>
      </c>
    </row>
    <row r="517" spans="1:10" s="14" customFormat="1" ht="25.5" x14ac:dyDescent="0.25">
      <c r="A517" s="51"/>
      <c r="B517" s="54"/>
      <c r="C517" s="68"/>
      <c r="D517" s="68"/>
      <c r="E517" s="68"/>
      <c r="F517" s="8" t="s">
        <v>11</v>
      </c>
      <c r="G517" s="18">
        <v>0</v>
      </c>
      <c r="H517" s="20">
        <v>0</v>
      </c>
      <c r="I517" s="23" t="s">
        <v>16</v>
      </c>
    </row>
    <row r="518" spans="1:10" s="14" customFormat="1" x14ac:dyDescent="0.25">
      <c r="A518" s="51"/>
      <c r="B518" s="54"/>
      <c r="C518" s="68"/>
      <c r="D518" s="68"/>
      <c r="E518" s="68"/>
      <c r="F518" s="8" t="s">
        <v>12</v>
      </c>
      <c r="G518" s="18">
        <v>0</v>
      </c>
      <c r="H518" s="20">
        <v>0</v>
      </c>
      <c r="I518" s="23" t="s">
        <v>16</v>
      </c>
    </row>
    <row r="519" spans="1:10" s="14" customFormat="1" ht="25.5" x14ac:dyDescent="0.25">
      <c r="A519" s="52"/>
      <c r="B519" s="55"/>
      <c r="C519" s="69"/>
      <c r="D519" s="69"/>
      <c r="E519" s="69"/>
      <c r="F519" s="8" t="s">
        <v>13</v>
      </c>
      <c r="G519" s="18">
        <v>30</v>
      </c>
      <c r="H519" s="20">
        <v>30</v>
      </c>
      <c r="I519" s="23">
        <f>H519/G519*100</f>
        <v>100</v>
      </c>
    </row>
    <row r="520" spans="1:10" s="25" customFormat="1" ht="15" customHeight="1" x14ac:dyDescent="0.25">
      <c r="A520" s="50" t="s">
        <v>59</v>
      </c>
      <c r="B520" s="53" t="s">
        <v>64</v>
      </c>
      <c r="C520" s="67" t="s">
        <v>56</v>
      </c>
      <c r="D520" s="67">
        <v>2019</v>
      </c>
      <c r="E520" s="67">
        <v>2019</v>
      </c>
      <c r="F520" s="8" t="s">
        <v>9</v>
      </c>
      <c r="G520" s="18">
        <f>G522</f>
        <v>400</v>
      </c>
      <c r="H520" s="18">
        <f t="shared" ref="H520" si="119">H522</f>
        <v>230</v>
      </c>
      <c r="I520" s="18">
        <f t="shared" si="115"/>
        <v>57.499999999999993</v>
      </c>
    </row>
    <row r="521" spans="1:10" s="25" customFormat="1" x14ac:dyDescent="0.25">
      <c r="A521" s="51"/>
      <c r="B521" s="54"/>
      <c r="C521" s="68"/>
      <c r="D521" s="68"/>
      <c r="E521" s="68"/>
      <c r="F521" s="8" t="s">
        <v>10</v>
      </c>
      <c r="G521" s="18">
        <v>0</v>
      </c>
      <c r="H521" s="18">
        <v>0</v>
      </c>
      <c r="I521" s="18" t="s">
        <v>16</v>
      </c>
    </row>
    <row r="522" spans="1:10" s="25" customFormat="1" ht="25.5" x14ac:dyDescent="0.25">
      <c r="A522" s="51"/>
      <c r="B522" s="54"/>
      <c r="C522" s="68"/>
      <c r="D522" s="68"/>
      <c r="E522" s="68"/>
      <c r="F522" s="8" t="s">
        <v>11</v>
      </c>
      <c r="G522" s="18">
        <v>400</v>
      </c>
      <c r="H522" s="18">
        <v>230</v>
      </c>
      <c r="I522" s="18">
        <f t="shared" si="115"/>
        <v>57.499999999999993</v>
      </c>
    </row>
    <row r="523" spans="1:10" s="25" customFormat="1" x14ac:dyDescent="0.25">
      <c r="A523" s="51"/>
      <c r="B523" s="54"/>
      <c r="C523" s="68"/>
      <c r="D523" s="68"/>
      <c r="E523" s="68"/>
      <c r="F523" s="8" t="s">
        <v>12</v>
      </c>
      <c r="G523" s="18">
        <v>0</v>
      </c>
      <c r="H523" s="18">
        <v>0</v>
      </c>
      <c r="I523" s="18" t="s">
        <v>16</v>
      </c>
    </row>
    <row r="524" spans="1:10" s="25" customFormat="1" ht="25.5" x14ac:dyDescent="0.25">
      <c r="A524" s="52"/>
      <c r="B524" s="55"/>
      <c r="C524" s="69"/>
      <c r="D524" s="69"/>
      <c r="E524" s="69"/>
      <c r="F524" s="8" t="s">
        <v>13</v>
      </c>
      <c r="G524" s="18">
        <v>0</v>
      </c>
      <c r="H524" s="18">
        <v>0</v>
      </c>
      <c r="I524" s="18" t="s">
        <v>16</v>
      </c>
    </row>
    <row r="525" spans="1:10" s="10" customFormat="1" ht="16.5" x14ac:dyDescent="0.25">
      <c r="A525" s="48" t="s">
        <v>153</v>
      </c>
      <c r="B525" s="48"/>
      <c r="C525" s="48"/>
      <c r="D525" s="48"/>
      <c r="E525" s="48"/>
      <c r="F525" s="15" t="s">
        <v>9</v>
      </c>
      <c r="G525" s="19">
        <f>G530+G550+G575+G590</f>
        <v>20188.2</v>
      </c>
      <c r="H525" s="19">
        <f>H530+H550+H575+H590</f>
        <v>13259.999999999998</v>
      </c>
      <c r="I525" s="29">
        <f t="shared" ref="I525" si="120">H525/G525*100</f>
        <v>65.68193301037239</v>
      </c>
      <c r="J525" s="9"/>
    </row>
    <row r="526" spans="1:10" s="10" customFormat="1" ht="16.5" x14ac:dyDescent="0.25">
      <c r="A526" s="48"/>
      <c r="B526" s="48"/>
      <c r="C526" s="48"/>
      <c r="D526" s="48"/>
      <c r="E526" s="48"/>
      <c r="F526" s="15" t="s">
        <v>10</v>
      </c>
      <c r="G526" s="19">
        <f t="shared" ref="G526:H526" si="121">G531+G551+G576+G591</f>
        <v>0</v>
      </c>
      <c r="H526" s="19">
        <f t="shared" si="121"/>
        <v>0</v>
      </c>
      <c r="I526" s="29" t="s">
        <v>16</v>
      </c>
      <c r="J526" s="9"/>
    </row>
    <row r="527" spans="1:10" s="10" customFormat="1" ht="25.5" x14ac:dyDescent="0.25">
      <c r="A527" s="48"/>
      <c r="B527" s="48"/>
      <c r="C527" s="48"/>
      <c r="D527" s="48"/>
      <c r="E527" s="48"/>
      <c r="F527" s="15" t="s">
        <v>11</v>
      </c>
      <c r="G527" s="19">
        <f t="shared" ref="G527:H527" si="122">G532+G552+G577+G592</f>
        <v>19303.7</v>
      </c>
      <c r="H527" s="19">
        <f t="shared" si="122"/>
        <v>12168.699999999999</v>
      </c>
      <c r="I527" s="29" t="s">
        <v>16</v>
      </c>
      <c r="J527" s="9"/>
    </row>
    <row r="528" spans="1:10" s="10" customFormat="1" ht="16.5" x14ac:dyDescent="0.25">
      <c r="A528" s="48"/>
      <c r="B528" s="48"/>
      <c r="C528" s="48"/>
      <c r="D528" s="48"/>
      <c r="E528" s="48"/>
      <c r="F528" s="15" t="s">
        <v>12</v>
      </c>
      <c r="G528" s="19">
        <f t="shared" ref="G528:H528" si="123">G533+G553+G578+G593</f>
        <v>0</v>
      </c>
      <c r="H528" s="19">
        <f t="shared" si="123"/>
        <v>0</v>
      </c>
      <c r="I528" s="29" t="s">
        <v>16</v>
      </c>
      <c r="J528" s="9"/>
    </row>
    <row r="529" spans="1:10" s="10" customFormat="1" ht="25.5" x14ac:dyDescent="0.25">
      <c r="A529" s="48"/>
      <c r="B529" s="48"/>
      <c r="C529" s="48"/>
      <c r="D529" s="48"/>
      <c r="E529" s="48"/>
      <c r="F529" s="15" t="s">
        <v>13</v>
      </c>
      <c r="G529" s="19">
        <f t="shared" ref="G529:H529" si="124">G534+G554+G579+G594</f>
        <v>884.5</v>
      </c>
      <c r="H529" s="19">
        <f t="shared" si="124"/>
        <v>1091.3</v>
      </c>
      <c r="I529" s="29">
        <f t="shared" ref="I529:I530" si="125">H529/G529*100</f>
        <v>123.38044092707744</v>
      </c>
      <c r="J529" s="9"/>
    </row>
    <row r="530" spans="1:10" s="10" customFormat="1" ht="16.5" x14ac:dyDescent="0.25">
      <c r="A530" s="49">
        <v>1</v>
      </c>
      <c r="B530" s="49" t="s">
        <v>154</v>
      </c>
      <c r="C530" s="49"/>
      <c r="D530" s="49"/>
      <c r="E530" s="49"/>
      <c r="F530" s="8" t="s">
        <v>9</v>
      </c>
      <c r="G530" s="18">
        <f>G535+G540+G545</f>
        <v>642.5</v>
      </c>
      <c r="H530" s="18">
        <f>H535+H540+H545</f>
        <v>859.8</v>
      </c>
      <c r="I530" s="18">
        <f t="shared" si="125"/>
        <v>133.82101167315176</v>
      </c>
      <c r="J530" s="9"/>
    </row>
    <row r="531" spans="1:10" s="10" customFormat="1" ht="16.5" x14ac:dyDescent="0.25">
      <c r="A531" s="49"/>
      <c r="B531" s="49"/>
      <c r="C531" s="49"/>
      <c r="D531" s="49"/>
      <c r="E531" s="49"/>
      <c r="F531" s="8" t="s">
        <v>10</v>
      </c>
      <c r="G531" s="18">
        <f t="shared" ref="G531:H531" si="126">G536+G541+G546</f>
        <v>0</v>
      </c>
      <c r="H531" s="18">
        <f t="shared" si="126"/>
        <v>0</v>
      </c>
      <c r="I531" s="18" t="s">
        <v>16</v>
      </c>
      <c r="J531" s="9"/>
    </row>
    <row r="532" spans="1:10" s="10" customFormat="1" ht="25.5" x14ac:dyDescent="0.25">
      <c r="A532" s="49"/>
      <c r="B532" s="49"/>
      <c r="C532" s="49"/>
      <c r="D532" s="49"/>
      <c r="E532" s="49"/>
      <c r="F532" s="8" t="s">
        <v>11</v>
      </c>
      <c r="G532" s="18">
        <f t="shared" ref="G532:H532" si="127">G537+G542+G547</f>
        <v>0</v>
      </c>
      <c r="H532" s="18">
        <f t="shared" si="127"/>
        <v>0</v>
      </c>
      <c r="I532" s="18" t="s">
        <v>16</v>
      </c>
      <c r="J532" s="9"/>
    </row>
    <row r="533" spans="1:10" s="10" customFormat="1" ht="16.5" x14ac:dyDescent="0.25">
      <c r="A533" s="49"/>
      <c r="B533" s="49"/>
      <c r="C533" s="49"/>
      <c r="D533" s="49"/>
      <c r="E533" s="49"/>
      <c r="F533" s="8" t="s">
        <v>12</v>
      </c>
      <c r="G533" s="18">
        <f t="shared" ref="G533:H533" si="128">G538+G543+G548</f>
        <v>0</v>
      </c>
      <c r="H533" s="18">
        <f t="shared" si="128"/>
        <v>0</v>
      </c>
      <c r="I533" s="18" t="s">
        <v>16</v>
      </c>
      <c r="J533" s="9"/>
    </row>
    <row r="534" spans="1:10" s="10" customFormat="1" ht="25.5" x14ac:dyDescent="0.25">
      <c r="A534" s="49"/>
      <c r="B534" s="49"/>
      <c r="C534" s="49"/>
      <c r="D534" s="49"/>
      <c r="E534" s="49"/>
      <c r="F534" s="8" t="s">
        <v>13</v>
      </c>
      <c r="G534" s="18">
        <f t="shared" ref="G534:H534" si="129">G539+G544+G549</f>
        <v>642.5</v>
      </c>
      <c r="H534" s="18">
        <f t="shared" si="129"/>
        <v>859.8</v>
      </c>
      <c r="I534" s="18">
        <f t="shared" ref="I534:I535" si="130">H534/G534*100</f>
        <v>133.82101167315176</v>
      </c>
      <c r="J534" s="9"/>
    </row>
    <row r="535" spans="1:10" s="10" customFormat="1" ht="16.5" customHeight="1" x14ac:dyDescent="0.25">
      <c r="A535" s="57" t="s">
        <v>15</v>
      </c>
      <c r="B535" s="53" t="s">
        <v>155</v>
      </c>
      <c r="C535" s="49" t="s">
        <v>169</v>
      </c>
      <c r="D535" s="49">
        <v>2019</v>
      </c>
      <c r="E535" s="49">
        <v>2019</v>
      </c>
      <c r="F535" s="8" t="s">
        <v>9</v>
      </c>
      <c r="G535" s="18">
        <f>G536+G537+G538+G539</f>
        <v>474.5</v>
      </c>
      <c r="H535" s="18">
        <f>H536+H537+H538+H539</f>
        <v>759.8</v>
      </c>
      <c r="I535" s="18">
        <f t="shared" si="130"/>
        <v>160.12644889357216</v>
      </c>
      <c r="J535" s="9"/>
    </row>
    <row r="536" spans="1:10" s="10" customFormat="1" ht="16.5" x14ac:dyDescent="0.25">
      <c r="A536" s="57"/>
      <c r="B536" s="54"/>
      <c r="C536" s="49"/>
      <c r="D536" s="49"/>
      <c r="E536" s="49"/>
      <c r="F536" s="8" t="s">
        <v>10</v>
      </c>
      <c r="G536" s="18">
        <v>0</v>
      </c>
      <c r="H536" s="18">
        <v>0</v>
      </c>
      <c r="I536" s="18" t="s">
        <v>16</v>
      </c>
      <c r="J536" s="9"/>
    </row>
    <row r="537" spans="1:10" s="10" customFormat="1" ht="25.5" x14ac:dyDescent="0.25">
      <c r="A537" s="57"/>
      <c r="B537" s="54"/>
      <c r="C537" s="49"/>
      <c r="D537" s="49"/>
      <c r="E537" s="49"/>
      <c r="F537" s="8" t="s">
        <v>11</v>
      </c>
      <c r="G537" s="18">
        <v>0</v>
      </c>
      <c r="H537" s="18">
        <v>0</v>
      </c>
      <c r="I537" s="18" t="s">
        <v>16</v>
      </c>
      <c r="J537" s="9"/>
    </row>
    <row r="538" spans="1:10" s="10" customFormat="1" ht="16.5" x14ac:dyDescent="0.25">
      <c r="A538" s="57"/>
      <c r="B538" s="54"/>
      <c r="C538" s="49"/>
      <c r="D538" s="49"/>
      <c r="E538" s="49"/>
      <c r="F538" s="8" t="s">
        <v>12</v>
      </c>
      <c r="G538" s="18">
        <v>0</v>
      </c>
      <c r="H538" s="18">
        <v>0</v>
      </c>
      <c r="I538" s="18" t="s">
        <v>16</v>
      </c>
      <c r="J538" s="9"/>
    </row>
    <row r="539" spans="1:10" s="10" customFormat="1" ht="25.5" x14ac:dyDescent="0.25">
      <c r="A539" s="57"/>
      <c r="B539" s="55"/>
      <c r="C539" s="49"/>
      <c r="D539" s="49"/>
      <c r="E539" s="49"/>
      <c r="F539" s="8" t="s">
        <v>13</v>
      </c>
      <c r="G539" s="18">
        <v>474.5</v>
      </c>
      <c r="H539" s="18">
        <v>759.8</v>
      </c>
      <c r="I539" s="18">
        <f t="shared" ref="I539:I540" si="131">H539/G539*100</f>
        <v>160.12644889357216</v>
      </c>
      <c r="J539" s="9"/>
    </row>
    <row r="540" spans="1:10" s="10" customFormat="1" ht="16.5" customHeight="1" x14ac:dyDescent="0.25">
      <c r="A540" s="57" t="s">
        <v>21</v>
      </c>
      <c r="B540" s="53" t="s">
        <v>157</v>
      </c>
      <c r="C540" s="49" t="s">
        <v>169</v>
      </c>
      <c r="D540" s="49">
        <v>2019</v>
      </c>
      <c r="E540" s="49">
        <v>2019</v>
      </c>
      <c r="F540" s="8" t="s">
        <v>9</v>
      </c>
      <c r="G540" s="18">
        <f>G541+G542+G543+G544</f>
        <v>68</v>
      </c>
      <c r="H540" s="18">
        <f>H541+H542+H543+H544</f>
        <v>0</v>
      </c>
      <c r="I540" s="18">
        <f t="shared" si="131"/>
        <v>0</v>
      </c>
      <c r="J540" s="9"/>
    </row>
    <row r="541" spans="1:10" s="10" customFormat="1" ht="16.5" x14ac:dyDescent="0.25">
      <c r="A541" s="57"/>
      <c r="B541" s="54"/>
      <c r="C541" s="49"/>
      <c r="D541" s="49"/>
      <c r="E541" s="49"/>
      <c r="F541" s="8" t="s">
        <v>10</v>
      </c>
      <c r="G541" s="18">
        <v>0</v>
      </c>
      <c r="H541" s="18">
        <v>0</v>
      </c>
      <c r="I541" s="18" t="s">
        <v>16</v>
      </c>
      <c r="J541" s="9"/>
    </row>
    <row r="542" spans="1:10" s="10" customFormat="1" ht="25.5" x14ac:dyDescent="0.25">
      <c r="A542" s="57"/>
      <c r="B542" s="54"/>
      <c r="C542" s="49"/>
      <c r="D542" s="49"/>
      <c r="E542" s="49"/>
      <c r="F542" s="8" t="s">
        <v>11</v>
      </c>
      <c r="G542" s="18">
        <v>0</v>
      </c>
      <c r="H542" s="18">
        <v>0</v>
      </c>
      <c r="I542" s="18" t="s">
        <v>16</v>
      </c>
      <c r="J542" s="9"/>
    </row>
    <row r="543" spans="1:10" s="10" customFormat="1" ht="16.5" x14ac:dyDescent="0.25">
      <c r="A543" s="57"/>
      <c r="B543" s="54"/>
      <c r="C543" s="49"/>
      <c r="D543" s="49"/>
      <c r="E543" s="49"/>
      <c r="F543" s="8" t="s">
        <v>12</v>
      </c>
      <c r="G543" s="18">
        <v>0</v>
      </c>
      <c r="H543" s="18">
        <v>0</v>
      </c>
      <c r="I543" s="18" t="s">
        <v>16</v>
      </c>
      <c r="J543" s="9"/>
    </row>
    <row r="544" spans="1:10" s="10" customFormat="1" ht="25.5" x14ac:dyDescent="0.25">
      <c r="A544" s="57"/>
      <c r="B544" s="55"/>
      <c r="C544" s="49"/>
      <c r="D544" s="49"/>
      <c r="E544" s="49"/>
      <c r="F544" s="8" t="s">
        <v>13</v>
      </c>
      <c r="G544" s="18">
        <v>68</v>
      </c>
      <c r="H544" s="18">
        <v>0</v>
      </c>
      <c r="I544" s="18">
        <f t="shared" ref="I544:I549" si="132">H544/G544*100</f>
        <v>0</v>
      </c>
      <c r="J544" s="9"/>
    </row>
    <row r="545" spans="1:10" s="10" customFormat="1" ht="16.5" customHeight="1" x14ac:dyDescent="0.25">
      <c r="A545" s="57" t="s">
        <v>23</v>
      </c>
      <c r="B545" s="53" t="s">
        <v>156</v>
      </c>
      <c r="C545" s="49" t="s">
        <v>170</v>
      </c>
      <c r="D545" s="49">
        <v>2019</v>
      </c>
      <c r="E545" s="49">
        <v>2019</v>
      </c>
      <c r="F545" s="8" t="s">
        <v>9</v>
      </c>
      <c r="G545" s="18">
        <f>G546+G547+G548+G549</f>
        <v>100</v>
      </c>
      <c r="H545" s="18">
        <f>H546+H547+H548+H549</f>
        <v>100</v>
      </c>
      <c r="I545" s="18">
        <f t="shared" si="132"/>
        <v>100</v>
      </c>
      <c r="J545" s="9"/>
    </row>
    <row r="546" spans="1:10" s="10" customFormat="1" ht="16.5" x14ac:dyDescent="0.25">
      <c r="A546" s="57"/>
      <c r="B546" s="54"/>
      <c r="C546" s="49"/>
      <c r="D546" s="49"/>
      <c r="E546" s="49"/>
      <c r="F546" s="8" t="s">
        <v>10</v>
      </c>
      <c r="G546" s="18">
        <v>0</v>
      </c>
      <c r="H546" s="18">
        <v>0</v>
      </c>
      <c r="I546" s="18" t="s">
        <v>16</v>
      </c>
      <c r="J546" s="9"/>
    </row>
    <row r="547" spans="1:10" s="10" customFormat="1" ht="25.5" x14ac:dyDescent="0.25">
      <c r="A547" s="57"/>
      <c r="B547" s="54"/>
      <c r="C547" s="49"/>
      <c r="D547" s="49"/>
      <c r="E547" s="49"/>
      <c r="F547" s="8" t="s">
        <v>11</v>
      </c>
      <c r="G547" s="18">
        <v>0</v>
      </c>
      <c r="H547" s="18">
        <v>0</v>
      </c>
      <c r="I547" s="18" t="s">
        <v>16</v>
      </c>
      <c r="J547" s="9"/>
    </row>
    <row r="548" spans="1:10" s="10" customFormat="1" ht="16.5" x14ac:dyDescent="0.25">
      <c r="A548" s="57"/>
      <c r="B548" s="54"/>
      <c r="C548" s="49"/>
      <c r="D548" s="49"/>
      <c r="E548" s="49"/>
      <c r="F548" s="8" t="s">
        <v>12</v>
      </c>
      <c r="G548" s="18">
        <v>0</v>
      </c>
      <c r="H548" s="18">
        <v>0</v>
      </c>
      <c r="I548" s="18" t="s">
        <v>16</v>
      </c>
      <c r="J548" s="9"/>
    </row>
    <row r="549" spans="1:10" s="10" customFormat="1" ht="25.5" x14ac:dyDescent="0.25">
      <c r="A549" s="57"/>
      <c r="B549" s="55"/>
      <c r="C549" s="49"/>
      <c r="D549" s="49"/>
      <c r="E549" s="49"/>
      <c r="F549" s="8" t="s">
        <v>13</v>
      </c>
      <c r="G549" s="18">
        <v>100</v>
      </c>
      <c r="H549" s="18">
        <v>100</v>
      </c>
      <c r="I549" s="18">
        <f t="shared" si="132"/>
        <v>100</v>
      </c>
      <c r="J549" s="9"/>
    </row>
    <row r="550" spans="1:10" s="10" customFormat="1" ht="16.5" customHeight="1" x14ac:dyDescent="0.25">
      <c r="A550" s="50" t="s">
        <v>77</v>
      </c>
      <c r="B550" s="61" t="s">
        <v>158</v>
      </c>
      <c r="C550" s="73"/>
      <c r="D550" s="73"/>
      <c r="E550" s="70"/>
      <c r="F550" s="8" t="s">
        <v>9</v>
      </c>
      <c r="G550" s="18">
        <f>G555+G560+G565+G570</f>
        <v>19303.7</v>
      </c>
      <c r="H550" s="18">
        <f>H555+H560+H565+H570</f>
        <v>9395.1999999999989</v>
      </c>
      <c r="I550" s="18">
        <f t="shared" ref="I550:I552" si="133">H550/G550*100</f>
        <v>48.6704621393826</v>
      </c>
      <c r="J550" s="9"/>
    </row>
    <row r="551" spans="1:10" s="10" customFormat="1" ht="16.5" x14ac:dyDescent="0.25">
      <c r="A551" s="51"/>
      <c r="B551" s="62"/>
      <c r="C551" s="74"/>
      <c r="D551" s="74"/>
      <c r="E551" s="71"/>
      <c r="F551" s="8" t="s">
        <v>10</v>
      </c>
      <c r="G551" s="18">
        <f t="shared" ref="G551:H551" si="134">G556+G561+G566+G571</f>
        <v>0</v>
      </c>
      <c r="H551" s="18">
        <f t="shared" si="134"/>
        <v>0</v>
      </c>
      <c r="I551" s="18" t="s">
        <v>16</v>
      </c>
      <c r="J551" s="9"/>
    </row>
    <row r="552" spans="1:10" s="10" customFormat="1" ht="25.5" x14ac:dyDescent="0.25">
      <c r="A552" s="51"/>
      <c r="B552" s="62"/>
      <c r="C552" s="74"/>
      <c r="D552" s="74"/>
      <c r="E552" s="71"/>
      <c r="F552" s="8" t="s">
        <v>11</v>
      </c>
      <c r="G552" s="18">
        <f t="shared" ref="G552:H552" si="135">G557+G562+G567+G572</f>
        <v>19303.7</v>
      </c>
      <c r="H552" s="18">
        <f t="shared" si="135"/>
        <v>9395.1999999999989</v>
      </c>
      <c r="I552" s="18">
        <f t="shared" si="133"/>
        <v>48.6704621393826</v>
      </c>
      <c r="J552" s="9"/>
    </row>
    <row r="553" spans="1:10" s="10" customFormat="1" ht="16.5" x14ac:dyDescent="0.25">
      <c r="A553" s="51"/>
      <c r="B553" s="62"/>
      <c r="C553" s="74"/>
      <c r="D553" s="74"/>
      <c r="E553" s="71"/>
      <c r="F553" s="8" t="s">
        <v>12</v>
      </c>
      <c r="G553" s="18">
        <f t="shared" ref="G553:H553" si="136">G558+G563+G568+G573</f>
        <v>0</v>
      </c>
      <c r="H553" s="18">
        <f t="shared" si="136"/>
        <v>0</v>
      </c>
      <c r="I553" s="18" t="s">
        <v>16</v>
      </c>
      <c r="J553" s="9"/>
    </row>
    <row r="554" spans="1:10" s="10" customFormat="1" ht="25.5" customHeight="1" x14ac:dyDescent="0.25">
      <c r="A554" s="52"/>
      <c r="B554" s="63"/>
      <c r="C554" s="75"/>
      <c r="D554" s="75"/>
      <c r="E554" s="72"/>
      <c r="F554" s="8" t="s">
        <v>13</v>
      </c>
      <c r="G554" s="18">
        <f t="shared" ref="G554:H554" si="137">G559+G564+G569+G574</f>
        <v>0</v>
      </c>
      <c r="H554" s="18">
        <f t="shared" si="137"/>
        <v>0</v>
      </c>
      <c r="I554" s="18" t="s">
        <v>16</v>
      </c>
      <c r="J554" s="11"/>
    </row>
    <row r="555" spans="1:10" s="10" customFormat="1" ht="15" customHeight="1" x14ac:dyDescent="0.25">
      <c r="A555" s="50" t="s">
        <v>26</v>
      </c>
      <c r="B555" s="58" t="s">
        <v>159</v>
      </c>
      <c r="C555" s="49" t="s">
        <v>94</v>
      </c>
      <c r="D555" s="49">
        <v>2019</v>
      </c>
      <c r="E555" s="49">
        <v>2019</v>
      </c>
      <c r="F555" s="8" t="s">
        <v>9</v>
      </c>
      <c r="G555" s="18">
        <f>G556+G557+G558+G559</f>
        <v>605.29999999999995</v>
      </c>
      <c r="H555" s="18">
        <f>H556+H557+H558+H559</f>
        <v>278.3</v>
      </c>
      <c r="I555" s="18">
        <f t="shared" ref="I555:I572" si="138">H555/G555*100</f>
        <v>45.977201387741623</v>
      </c>
      <c r="J555" s="9"/>
    </row>
    <row r="556" spans="1:10" s="10" customFormat="1" x14ac:dyDescent="0.25">
      <c r="A556" s="51"/>
      <c r="B556" s="59"/>
      <c r="C556" s="49"/>
      <c r="D556" s="49"/>
      <c r="E556" s="49"/>
      <c r="F556" s="8" t="s">
        <v>10</v>
      </c>
      <c r="G556" s="26">
        <v>0</v>
      </c>
      <c r="H556" s="26">
        <v>0</v>
      </c>
      <c r="I556" s="18" t="s">
        <v>16</v>
      </c>
    </row>
    <row r="557" spans="1:10" s="10" customFormat="1" ht="25.5" x14ac:dyDescent="0.25">
      <c r="A557" s="51"/>
      <c r="B557" s="59"/>
      <c r="C557" s="49"/>
      <c r="D557" s="49"/>
      <c r="E557" s="49"/>
      <c r="F557" s="8" t="s">
        <v>11</v>
      </c>
      <c r="G557" s="26">
        <v>605.29999999999995</v>
      </c>
      <c r="H557" s="26">
        <v>278.3</v>
      </c>
      <c r="I557" s="18">
        <f t="shared" si="138"/>
        <v>45.977201387741623</v>
      </c>
    </row>
    <row r="558" spans="1:10" s="10" customFormat="1" x14ac:dyDescent="0.25">
      <c r="A558" s="51"/>
      <c r="B558" s="59"/>
      <c r="C558" s="49"/>
      <c r="D558" s="49"/>
      <c r="E558" s="49"/>
      <c r="F558" s="8" t="s">
        <v>12</v>
      </c>
      <c r="G558" s="26">
        <v>0</v>
      </c>
      <c r="H558" s="26">
        <v>0</v>
      </c>
      <c r="I558" s="18" t="s">
        <v>16</v>
      </c>
    </row>
    <row r="559" spans="1:10" s="10" customFormat="1" ht="25.5" x14ac:dyDescent="0.25">
      <c r="A559" s="52"/>
      <c r="B559" s="60"/>
      <c r="C559" s="49"/>
      <c r="D559" s="49"/>
      <c r="E559" s="49"/>
      <c r="F559" s="8" t="s">
        <v>13</v>
      </c>
      <c r="G559" s="26">
        <v>0</v>
      </c>
      <c r="H559" s="26">
        <v>0</v>
      </c>
      <c r="I559" s="18" t="s">
        <v>16</v>
      </c>
    </row>
    <row r="560" spans="1:10" s="10" customFormat="1" ht="15" customHeight="1" x14ac:dyDescent="0.25">
      <c r="A560" s="50" t="s">
        <v>28</v>
      </c>
      <c r="B560" s="58" t="s">
        <v>160</v>
      </c>
      <c r="C560" s="49" t="s">
        <v>94</v>
      </c>
      <c r="D560" s="49">
        <v>2019</v>
      </c>
      <c r="E560" s="49">
        <v>2019</v>
      </c>
      <c r="F560" s="8" t="s">
        <v>9</v>
      </c>
      <c r="G560" s="18">
        <f>G561+G562+G563+G564</f>
        <v>680.7</v>
      </c>
      <c r="H560" s="18">
        <f>H561+H562+H563+H564</f>
        <v>317</v>
      </c>
      <c r="I560" s="18">
        <f t="shared" si="138"/>
        <v>46.5697076538857</v>
      </c>
      <c r="J560" s="9"/>
    </row>
    <row r="561" spans="1:10" s="10" customFormat="1" x14ac:dyDescent="0.25">
      <c r="A561" s="51"/>
      <c r="B561" s="59"/>
      <c r="C561" s="49"/>
      <c r="D561" s="49"/>
      <c r="E561" s="49"/>
      <c r="F561" s="8" t="s">
        <v>10</v>
      </c>
      <c r="G561" s="26">
        <v>0</v>
      </c>
      <c r="H561" s="26">
        <v>0</v>
      </c>
      <c r="I561" s="18" t="s">
        <v>16</v>
      </c>
    </row>
    <row r="562" spans="1:10" s="10" customFormat="1" ht="25.5" x14ac:dyDescent="0.25">
      <c r="A562" s="51"/>
      <c r="B562" s="59"/>
      <c r="C562" s="49"/>
      <c r="D562" s="49"/>
      <c r="E562" s="49"/>
      <c r="F562" s="8" t="s">
        <v>11</v>
      </c>
      <c r="G562" s="26">
        <v>680.7</v>
      </c>
      <c r="H562" s="26">
        <v>317</v>
      </c>
      <c r="I562" s="18">
        <f t="shared" si="138"/>
        <v>46.5697076538857</v>
      </c>
    </row>
    <row r="563" spans="1:10" s="10" customFormat="1" x14ac:dyDescent="0.25">
      <c r="A563" s="51"/>
      <c r="B563" s="59"/>
      <c r="C563" s="49"/>
      <c r="D563" s="49"/>
      <c r="E563" s="49"/>
      <c r="F563" s="8" t="s">
        <v>12</v>
      </c>
      <c r="G563" s="26">
        <v>0</v>
      </c>
      <c r="H563" s="26">
        <v>0</v>
      </c>
      <c r="I563" s="18" t="s">
        <v>16</v>
      </c>
    </row>
    <row r="564" spans="1:10" s="10" customFormat="1" ht="25.5" x14ac:dyDescent="0.25">
      <c r="A564" s="52"/>
      <c r="B564" s="60"/>
      <c r="C564" s="49"/>
      <c r="D564" s="49"/>
      <c r="E564" s="49"/>
      <c r="F564" s="8" t="s">
        <v>13</v>
      </c>
      <c r="G564" s="26">
        <v>0</v>
      </c>
      <c r="H564" s="26">
        <v>0</v>
      </c>
      <c r="I564" s="18" t="s">
        <v>16</v>
      </c>
    </row>
    <row r="565" spans="1:10" s="10" customFormat="1" ht="15" customHeight="1" x14ac:dyDescent="0.25">
      <c r="A565" s="50" t="s">
        <v>30</v>
      </c>
      <c r="B565" s="58" t="s">
        <v>161</v>
      </c>
      <c r="C565" s="49" t="s">
        <v>115</v>
      </c>
      <c r="D565" s="49">
        <v>2019</v>
      </c>
      <c r="E565" s="49">
        <v>2019</v>
      </c>
      <c r="F565" s="8" t="s">
        <v>9</v>
      </c>
      <c r="G565" s="18">
        <f>G566+G567+G568+G569</f>
        <v>17383.5</v>
      </c>
      <c r="H565" s="18">
        <f>H566+H567+H568+H569</f>
        <v>8550.2999999999993</v>
      </c>
      <c r="I565" s="18">
        <f t="shared" si="138"/>
        <v>49.186297350936229</v>
      </c>
      <c r="J565" s="9"/>
    </row>
    <row r="566" spans="1:10" s="10" customFormat="1" x14ac:dyDescent="0.25">
      <c r="A566" s="51"/>
      <c r="B566" s="59"/>
      <c r="C566" s="49"/>
      <c r="D566" s="49"/>
      <c r="E566" s="49"/>
      <c r="F566" s="8" t="s">
        <v>10</v>
      </c>
      <c r="G566" s="26">
        <v>0</v>
      </c>
      <c r="H566" s="26">
        <v>0</v>
      </c>
      <c r="I566" s="18" t="s">
        <v>16</v>
      </c>
    </row>
    <row r="567" spans="1:10" s="10" customFormat="1" ht="25.5" x14ac:dyDescent="0.25">
      <c r="A567" s="51"/>
      <c r="B567" s="59"/>
      <c r="C567" s="49"/>
      <c r="D567" s="49"/>
      <c r="E567" s="49"/>
      <c r="F567" s="8" t="s">
        <v>11</v>
      </c>
      <c r="G567" s="26">
        <v>17383.5</v>
      </c>
      <c r="H567" s="26">
        <v>8550.2999999999993</v>
      </c>
      <c r="I567" s="18">
        <f t="shared" si="138"/>
        <v>49.186297350936229</v>
      </c>
    </row>
    <row r="568" spans="1:10" s="10" customFormat="1" x14ac:dyDescent="0.25">
      <c r="A568" s="51"/>
      <c r="B568" s="59"/>
      <c r="C568" s="49"/>
      <c r="D568" s="49"/>
      <c r="E568" s="49"/>
      <c r="F568" s="8" t="s">
        <v>12</v>
      </c>
      <c r="G568" s="26">
        <v>0</v>
      </c>
      <c r="H568" s="26">
        <v>0</v>
      </c>
      <c r="I568" s="18" t="s">
        <v>16</v>
      </c>
    </row>
    <row r="569" spans="1:10" s="10" customFormat="1" ht="25.5" x14ac:dyDescent="0.25">
      <c r="A569" s="52"/>
      <c r="B569" s="60"/>
      <c r="C569" s="49"/>
      <c r="D569" s="49"/>
      <c r="E569" s="49"/>
      <c r="F569" s="8" t="s">
        <v>13</v>
      </c>
      <c r="G569" s="26">
        <v>0</v>
      </c>
      <c r="H569" s="26">
        <v>0</v>
      </c>
      <c r="I569" s="18" t="s">
        <v>16</v>
      </c>
    </row>
    <row r="570" spans="1:10" s="10" customFormat="1" ht="15" customHeight="1" x14ac:dyDescent="0.25">
      <c r="A570" s="50" t="s">
        <v>32</v>
      </c>
      <c r="B570" s="58" t="s">
        <v>162</v>
      </c>
      <c r="C570" s="49" t="s">
        <v>115</v>
      </c>
      <c r="D570" s="49">
        <v>2019</v>
      </c>
      <c r="E570" s="49">
        <v>2019</v>
      </c>
      <c r="F570" s="8" t="s">
        <v>9</v>
      </c>
      <c r="G570" s="18">
        <f>G571+G572+G573+G574</f>
        <v>634.20000000000005</v>
      </c>
      <c r="H570" s="18">
        <f>H571+H572+H573+H574</f>
        <v>249.6</v>
      </c>
      <c r="I570" s="18">
        <f t="shared" si="138"/>
        <v>39.356669820245976</v>
      </c>
      <c r="J570" s="9"/>
    </row>
    <row r="571" spans="1:10" s="10" customFormat="1" x14ac:dyDescent="0.25">
      <c r="A571" s="51"/>
      <c r="B571" s="59"/>
      <c r="C571" s="49"/>
      <c r="D571" s="49"/>
      <c r="E571" s="49"/>
      <c r="F571" s="8" t="s">
        <v>10</v>
      </c>
      <c r="G571" s="26">
        <v>0</v>
      </c>
      <c r="H571" s="26">
        <v>0</v>
      </c>
      <c r="I571" s="18" t="s">
        <v>16</v>
      </c>
    </row>
    <row r="572" spans="1:10" s="10" customFormat="1" ht="25.5" x14ac:dyDescent="0.25">
      <c r="A572" s="51"/>
      <c r="B572" s="59"/>
      <c r="C572" s="49"/>
      <c r="D572" s="49"/>
      <c r="E572" s="49"/>
      <c r="F572" s="8" t="s">
        <v>11</v>
      </c>
      <c r="G572" s="26">
        <v>634.20000000000005</v>
      </c>
      <c r="H572" s="26">
        <v>249.6</v>
      </c>
      <c r="I572" s="18">
        <f t="shared" si="138"/>
        <v>39.356669820245976</v>
      </c>
    </row>
    <row r="573" spans="1:10" s="10" customFormat="1" x14ac:dyDescent="0.25">
      <c r="A573" s="51"/>
      <c r="B573" s="59"/>
      <c r="C573" s="49"/>
      <c r="D573" s="49"/>
      <c r="E573" s="49"/>
      <c r="F573" s="8" t="s">
        <v>12</v>
      </c>
      <c r="G573" s="26">
        <v>0</v>
      </c>
      <c r="H573" s="26">
        <v>0</v>
      </c>
      <c r="I573" s="18" t="s">
        <v>16</v>
      </c>
    </row>
    <row r="574" spans="1:10" s="10" customFormat="1" ht="25.5" x14ac:dyDescent="0.25">
      <c r="A574" s="52"/>
      <c r="B574" s="60"/>
      <c r="C574" s="49"/>
      <c r="D574" s="49"/>
      <c r="E574" s="49"/>
      <c r="F574" s="8" t="s">
        <v>13</v>
      </c>
      <c r="G574" s="26">
        <v>0</v>
      </c>
      <c r="H574" s="26">
        <v>0</v>
      </c>
      <c r="I574" s="18" t="s">
        <v>16</v>
      </c>
    </row>
    <row r="575" spans="1:10" s="10" customFormat="1" ht="16.5" customHeight="1" x14ac:dyDescent="0.25">
      <c r="A575" s="50" t="s">
        <v>82</v>
      </c>
      <c r="B575" s="61" t="s">
        <v>163</v>
      </c>
      <c r="C575" s="73"/>
      <c r="D575" s="73"/>
      <c r="E575" s="70"/>
      <c r="F575" s="8" t="s">
        <v>9</v>
      </c>
      <c r="G575" s="18">
        <f>G580+G585</f>
        <v>190</v>
      </c>
      <c r="H575" s="18">
        <f>H580+H585</f>
        <v>2976</v>
      </c>
      <c r="I575" s="18">
        <f t="shared" ref="I575" si="139">H575/G575*100</f>
        <v>1566.3157894736844</v>
      </c>
      <c r="J575" s="9"/>
    </row>
    <row r="576" spans="1:10" s="10" customFormat="1" ht="16.5" x14ac:dyDescent="0.25">
      <c r="A576" s="51"/>
      <c r="B576" s="62"/>
      <c r="C576" s="74"/>
      <c r="D576" s="74"/>
      <c r="E576" s="71"/>
      <c r="F576" s="8" t="s">
        <v>10</v>
      </c>
      <c r="G576" s="18">
        <f t="shared" ref="G576:H576" si="140">G581+G586</f>
        <v>0</v>
      </c>
      <c r="H576" s="18">
        <f t="shared" si="140"/>
        <v>0</v>
      </c>
      <c r="I576" s="18" t="s">
        <v>16</v>
      </c>
      <c r="J576" s="9"/>
    </row>
    <row r="577" spans="1:10" s="10" customFormat="1" ht="25.5" x14ac:dyDescent="0.25">
      <c r="A577" s="51"/>
      <c r="B577" s="62"/>
      <c r="C577" s="74"/>
      <c r="D577" s="74"/>
      <c r="E577" s="71"/>
      <c r="F577" s="8" t="s">
        <v>11</v>
      </c>
      <c r="G577" s="18">
        <f t="shared" ref="G577:H577" si="141">G582+G587</f>
        <v>0</v>
      </c>
      <c r="H577" s="18">
        <f t="shared" si="141"/>
        <v>2773.5</v>
      </c>
      <c r="I577" s="18" t="s">
        <v>16</v>
      </c>
      <c r="J577" s="9"/>
    </row>
    <row r="578" spans="1:10" s="10" customFormat="1" ht="16.5" x14ac:dyDescent="0.25">
      <c r="A578" s="51"/>
      <c r="B578" s="62"/>
      <c r="C578" s="74"/>
      <c r="D578" s="74"/>
      <c r="E578" s="71"/>
      <c r="F578" s="8" t="s">
        <v>12</v>
      </c>
      <c r="G578" s="18">
        <f t="shared" ref="G578:H578" si="142">G583+G588</f>
        <v>0</v>
      </c>
      <c r="H578" s="18">
        <f t="shared" si="142"/>
        <v>0</v>
      </c>
      <c r="I578" s="18" t="s">
        <v>16</v>
      </c>
      <c r="J578" s="9"/>
    </row>
    <row r="579" spans="1:10" s="10" customFormat="1" ht="25.5" customHeight="1" x14ac:dyDescent="0.25">
      <c r="A579" s="52"/>
      <c r="B579" s="63"/>
      <c r="C579" s="75"/>
      <c r="D579" s="75"/>
      <c r="E579" s="72"/>
      <c r="F579" s="8" t="s">
        <v>13</v>
      </c>
      <c r="G579" s="18">
        <f t="shared" ref="G579:H579" si="143">G584+G589</f>
        <v>190</v>
      </c>
      <c r="H579" s="18">
        <f t="shared" si="143"/>
        <v>202.5</v>
      </c>
      <c r="I579" s="18">
        <f t="shared" ref="I579:I580" si="144">H579/G579*100</f>
        <v>106.57894736842107</v>
      </c>
      <c r="J579" s="11"/>
    </row>
    <row r="580" spans="1:10" s="10" customFormat="1" ht="15" customHeight="1" x14ac:dyDescent="0.25">
      <c r="A580" s="50" t="s">
        <v>35</v>
      </c>
      <c r="B580" s="58" t="s">
        <v>164</v>
      </c>
      <c r="C580" s="49" t="s">
        <v>115</v>
      </c>
      <c r="D580" s="49">
        <v>2019</v>
      </c>
      <c r="E580" s="49">
        <v>2019</v>
      </c>
      <c r="F580" s="8" t="s">
        <v>9</v>
      </c>
      <c r="G580" s="18">
        <f>G581+G582+G583+G584</f>
        <v>190</v>
      </c>
      <c r="H580" s="18">
        <f>H581+H582+H583+H584</f>
        <v>2976</v>
      </c>
      <c r="I580" s="18">
        <f t="shared" si="144"/>
        <v>1566.3157894736844</v>
      </c>
      <c r="J580" s="9"/>
    </row>
    <row r="581" spans="1:10" s="10" customFormat="1" x14ac:dyDescent="0.25">
      <c r="A581" s="51"/>
      <c r="B581" s="59"/>
      <c r="C581" s="49"/>
      <c r="D581" s="49"/>
      <c r="E581" s="49"/>
      <c r="F581" s="8" t="s">
        <v>10</v>
      </c>
      <c r="G581" s="26">
        <v>0</v>
      </c>
      <c r="H581" s="26">
        <v>0</v>
      </c>
      <c r="I581" s="18" t="s">
        <v>16</v>
      </c>
    </row>
    <row r="582" spans="1:10" s="10" customFormat="1" ht="25.5" x14ac:dyDescent="0.25">
      <c r="A582" s="51"/>
      <c r="B582" s="59"/>
      <c r="C582" s="49"/>
      <c r="D582" s="49"/>
      <c r="E582" s="49"/>
      <c r="F582" s="8" t="s">
        <v>11</v>
      </c>
      <c r="G582" s="26">
        <v>0</v>
      </c>
      <c r="H582" s="26">
        <v>2773.5</v>
      </c>
      <c r="I582" s="18" t="s">
        <v>16</v>
      </c>
    </row>
    <row r="583" spans="1:10" s="10" customFormat="1" x14ac:dyDescent="0.25">
      <c r="A583" s="51"/>
      <c r="B583" s="59"/>
      <c r="C583" s="49"/>
      <c r="D583" s="49"/>
      <c r="E583" s="49"/>
      <c r="F583" s="8" t="s">
        <v>12</v>
      </c>
      <c r="G583" s="26">
        <v>0</v>
      </c>
      <c r="H583" s="26">
        <v>0</v>
      </c>
      <c r="I583" s="18" t="s">
        <v>16</v>
      </c>
    </row>
    <row r="584" spans="1:10" s="10" customFormat="1" ht="25.5" x14ac:dyDescent="0.25">
      <c r="A584" s="52"/>
      <c r="B584" s="60"/>
      <c r="C584" s="49"/>
      <c r="D584" s="49"/>
      <c r="E584" s="49"/>
      <c r="F584" s="8" t="s">
        <v>13</v>
      </c>
      <c r="G584" s="26">
        <v>190</v>
      </c>
      <c r="H584" s="26">
        <v>202.5</v>
      </c>
      <c r="I584" s="18">
        <f t="shared" ref="I584" si="145">H584/G584*100</f>
        <v>106.57894736842107</v>
      </c>
    </row>
    <row r="585" spans="1:10" s="10" customFormat="1" ht="15" customHeight="1" x14ac:dyDescent="0.25">
      <c r="A585" s="50" t="s">
        <v>37</v>
      </c>
      <c r="B585" s="58" t="s">
        <v>165</v>
      </c>
      <c r="C585" s="49" t="s">
        <v>115</v>
      </c>
      <c r="D585" s="49">
        <v>2019</v>
      </c>
      <c r="E585" s="49">
        <v>2019</v>
      </c>
      <c r="F585" s="8" t="s">
        <v>9</v>
      </c>
      <c r="G585" s="18">
        <f>G586+G587+G588+G589</f>
        <v>0</v>
      </c>
      <c r="H585" s="18">
        <f>H586+H587+H588+H589</f>
        <v>0</v>
      </c>
      <c r="I585" s="18" t="s">
        <v>16</v>
      </c>
      <c r="J585" s="9"/>
    </row>
    <row r="586" spans="1:10" s="10" customFormat="1" x14ac:dyDescent="0.25">
      <c r="A586" s="51"/>
      <c r="B586" s="59"/>
      <c r="C586" s="49"/>
      <c r="D586" s="49"/>
      <c r="E586" s="49"/>
      <c r="F586" s="8" t="s">
        <v>10</v>
      </c>
      <c r="G586" s="26">
        <v>0</v>
      </c>
      <c r="H586" s="26">
        <v>0</v>
      </c>
      <c r="I586" s="18" t="s">
        <v>16</v>
      </c>
    </row>
    <row r="587" spans="1:10" s="10" customFormat="1" ht="25.5" x14ac:dyDescent="0.25">
      <c r="A587" s="51"/>
      <c r="B587" s="59"/>
      <c r="C587" s="49"/>
      <c r="D587" s="49"/>
      <c r="E587" s="49"/>
      <c r="F587" s="8" t="s">
        <v>11</v>
      </c>
      <c r="G587" s="26">
        <v>0</v>
      </c>
      <c r="H587" s="26">
        <v>0</v>
      </c>
      <c r="I587" s="18" t="s">
        <v>16</v>
      </c>
    </row>
    <row r="588" spans="1:10" s="10" customFormat="1" x14ac:dyDescent="0.25">
      <c r="A588" s="51"/>
      <c r="B588" s="59"/>
      <c r="C588" s="49"/>
      <c r="D588" s="49"/>
      <c r="E588" s="49"/>
      <c r="F588" s="8" t="s">
        <v>12</v>
      </c>
      <c r="G588" s="26">
        <v>0</v>
      </c>
      <c r="H588" s="26">
        <v>0</v>
      </c>
      <c r="I588" s="18" t="s">
        <v>16</v>
      </c>
    </row>
    <row r="589" spans="1:10" s="10" customFormat="1" ht="25.5" x14ac:dyDescent="0.25">
      <c r="A589" s="52"/>
      <c r="B589" s="60"/>
      <c r="C589" s="49"/>
      <c r="D589" s="49"/>
      <c r="E589" s="49"/>
      <c r="F589" s="8" t="s">
        <v>13</v>
      </c>
      <c r="G589" s="26">
        <v>0</v>
      </c>
      <c r="H589" s="26">
        <v>0</v>
      </c>
      <c r="I589" s="18" t="s">
        <v>16</v>
      </c>
    </row>
    <row r="590" spans="1:10" s="10" customFormat="1" ht="16.5" customHeight="1" x14ac:dyDescent="0.25">
      <c r="A590" s="50" t="s">
        <v>85</v>
      </c>
      <c r="B590" s="61" t="s">
        <v>166</v>
      </c>
      <c r="C590" s="73"/>
      <c r="D590" s="73"/>
      <c r="E590" s="70"/>
      <c r="F590" s="8" t="s">
        <v>9</v>
      </c>
      <c r="G590" s="18">
        <f>G595+G600</f>
        <v>52</v>
      </c>
      <c r="H590" s="18">
        <f>H595+H600</f>
        <v>29</v>
      </c>
      <c r="I590" s="18">
        <f t="shared" ref="I590" si="146">H590/G590*100</f>
        <v>55.769230769230774</v>
      </c>
      <c r="J590" s="9"/>
    </row>
    <row r="591" spans="1:10" s="10" customFormat="1" ht="16.5" x14ac:dyDescent="0.25">
      <c r="A591" s="51"/>
      <c r="B591" s="62"/>
      <c r="C591" s="74"/>
      <c r="D591" s="74"/>
      <c r="E591" s="71"/>
      <c r="F591" s="8" t="s">
        <v>10</v>
      </c>
      <c r="G591" s="18">
        <f t="shared" ref="G591:H591" si="147">G596+G601</f>
        <v>0</v>
      </c>
      <c r="H591" s="18">
        <f t="shared" si="147"/>
        <v>0</v>
      </c>
      <c r="I591" s="18" t="s">
        <v>16</v>
      </c>
      <c r="J591" s="9"/>
    </row>
    <row r="592" spans="1:10" s="10" customFormat="1" ht="25.5" x14ac:dyDescent="0.25">
      <c r="A592" s="51"/>
      <c r="B592" s="62"/>
      <c r="C592" s="74"/>
      <c r="D592" s="74"/>
      <c r="E592" s="71"/>
      <c r="F592" s="8" t="s">
        <v>11</v>
      </c>
      <c r="G592" s="18">
        <f t="shared" ref="G592:H592" si="148">G597+G602</f>
        <v>0</v>
      </c>
      <c r="H592" s="18">
        <f t="shared" si="148"/>
        <v>0</v>
      </c>
      <c r="I592" s="18" t="s">
        <v>16</v>
      </c>
      <c r="J592" s="9"/>
    </row>
    <row r="593" spans="1:10" s="10" customFormat="1" ht="16.5" x14ac:dyDescent="0.25">
      <c r="A593" s="51"/>
      <c r="B593" s="62"/>
      <c r="C593" s="74"/>
      <c r="D593" s="74"/>
      <c r="E593" s="71"/>
      <c r="F593" s="8" t="s">
        <v>12</v>
      </c>
      <c r="G593" s="18">
        <f t="shared" ref="G593:H593" si="149">G598+G603</f>
        <v>0</v>
      </c>
      <c r="H593" s="18">
        <f t="shared" si="149"/>
        <v>0</v>
      </c>
      <c r="I593" s="18" t="s">
        <v>16</v>
      </c>
      <c r="J593" s="9"/>
    </row>
    <row r="594" spans="1:10" s="10" customFormat="1" ht="25.5" customHeight="1" x14ac:dyDescent="0.25">
      <c r="A594" s="52"/>
      <c r="B594" s="63"/>
      <c r="C594" s="75"/>
      <c r="D594" s="75"/>
      <c r="E594" s="72"/>
      <c r="F594" s="8" t="s">
        <v>13</v>
      </c>
      <c r="G594" s="18">
        <f t="shared" ref="G594:H594" si="150">G599+G604</f>
        <v>52</v>
      </c>
      <c r="H594" s="18">
        <f t="shared" si="150"/>
        <v>29</v>
      </c>
      <c r="I594" s="18">
        <f t="shared" ref="I594:I595" si="151">H594/G594*100</f>
        <v>55.769230769230774</v>
      </c>
      <c r="J594" s="11"/>
    </row>
    <row r="595" spans="1:10" s="10" customFormat="1" ht="15" customHeight="1" x14ac:dyDescent="0.25">
      <c r="A595" s="50" t="s">
        <v>40</v>
      </c>
      <c r="B595" s="58" t="s">
        <v>167</v>
      </c>
      <c r="C595" s="49" t="s">
        <v>170</v>
      </c>
      <c r="D595" s="49">
        <v>2019</v>
      </c>
      <c r="E595" s="49">
        <v>2019</v>
      </c>
      <c r="F595" s="8" t="s">
        <v>9</v>
      </c>
      <c r="G595" s="18">
        <f>G596+G597+G598+G599</f>
        <v>10</v>
      </c>
      <c r="H595" s="18">
        <f>H596+H597+H598+H599</f>
        <v>0</v>
      </c>
      <c r="I595" s="18">
        <f t="shared" si="151"/>
        <v>0</v>
      </c>
      <c r="J595" s="9"/>
    </row>
    <row r="596" spans="1:10" s="10" customFormat="1" x14ac:dyDescent="0.25">
      <c r="A596" s="51"/>
      <c r="B596" s="59"/>
      <c r="C596" s="49"/>
      <c r="D596" s="49"/>
      <c r="E596" s="49"/>
      <c r="F596" s="8" t="s">
        <v>10</v>
      </c>
      <c r="G596" s="26">
        <v>0</v>
      </c>
      <c r="H596" s="26">
        <v>0</v>
      </c>
      <c r="I596" s="18" t="s">
        <v>16</v>
      </c>
    </row>
    <row r="597" spans="1:10" s="10" customFormat="1" ht="25.5" x14ac:dyDescent="0.25">
      <c r="A597" s="51"/>
      <c r="B597" s="59"/>
      <c r="C597" s="49"/>
      <c r="D597" s="49"/>
      <c r="E597" s="49"/>
      <c r="F597" s="8" t="s">
        <v>11</v>
      </c>
      <c r="G597" s="26">
        <v>0</v>
      </c>
      <c r="H597" s="26">
        <v>0</v>
      </c>
      <c r="I597" s="18" t="s">
        <v>16</v>
      </c>
    </row>
    <row r="598" spans="1:10" s="10" customFormat="1" x14ac:dyDescent="0.25">
      <c r="A598" s="51"/>
      <c r="B598" s="59"/>
      <c r="C598" s="49"/>
      <c r="D598" s="49"/>
      <c r="E598" s="49"/>
      <c r="F598" s="8" t="s">
        <v>12</v>
      </c>
      <c r="G598" s="26">
        <v>0</v>
      </c>
      <c r="H598" s="26">
        <v>0</v>
      </c>
      <c r="I598" s="18" t="s">
        <v>16</v>
      </c>
    </row>
    <row r="599" spans="1:10" s="10" customFormat="1" ht="25.5" x14ac:dyDescent="0.25">
      <c r="A599" s="52"/>
      <c r="B599" s="60"/>
      <c r="C599" s="49"/>
      <c r="D599" s="49"/>
      <c r="E599" s="49"/>
      <c r="F599" s="8" t="s">
        <v>13</v>
      </c>
      <c r="G599" s="26">
        <v>10</v>
      </c>
      <c r="H599" s="26">
        <v>0</v>
      </c>
      <c r="I599" s="18">
        <f t="shared" ref="I599:I600" si="152">H599/G599*100</f>
        <v>0</v>
      </c>
    </row>
    <row r="600" spans="1:10" s="10" customFormat="1" ht="15" customHeight="1" x14ac:dyDescent="0.25">
      <c r="A600" s="50" t="s">
        <v>42</v>
      </c>
      <c r="B600" s="58" t="s">
        <v>168</v>
      </c>
      <c r="C600" s="49" t="s">
        <v>170</v>
      </c>
      <c r="D600" s="49">
        <v>2019</v>
      </c>
      <c r="E600" s="49">
        <v>2019</v>
      </c>
      <c r="F600" s="8" t="s">
        <v>9</v>
      </c>
      <c r="G600" s="18">
        <f>G601+G602+G603+G604</f>
        <v>42</v>
      </c>
      <c r="H600" s="18">
        <f>H601+H602+H603+H604</f>
        <v>29</v>
      </c>
      <c r="I600" s="18">
        <f t="shared" si="152"/>
        <v>69.047619047619051</v>
      </c>
      <c r="J600" s="9"/>
    </row>
    <row r="601" spans="1:10" s="10" customFormat="1" x14ac:dyDescent="0.25">
      <c r="A601" s="51"/>
      <c r="B601" s="59"/>
      <c r="C601" s="49"/>
      <c r="D601" s="49"/>
      <c r="E601" s="49"/>
      <c r="F601" s="8" t="s">
        <v>10</v>
      </c>
      <c r="G601" s="26">
        <v>0</v>
      </c>
      <c r="H601" s="26">
        <v>0</v>
      </c>
      <c r="I601" s="18" t="s">
        <v>16</v>
      </c>
    </row>
    <row r="602" spans="1:10" s="10" customFormat="1" ht="25.5" x14ac:dyDescent="0.25">
      <c r="A602" s="51"/>
      <c r="B602" s="59"/>
      <c r="C602" s="49"/>
      <c r="D602" s="49"/>
      <c r="E602" s="49"/>
      <c r="F602" s="8" t="s">
        <v>11</v>
      </c>
      <c r="G602" s="26">
        <v>0</v>
      </c>
      <c r="H602" s="26">
        <v>0</v>
      </c>
      <c r="I602" s="18" t="s">
        <v>16</v>
      </c>
    </row>
    <row r="603" spans="1:10" s="10" customFormat="1" x14ac:dyDescent="0.25">
      <c r="A603" s="51"/>
      <c r="B603" s="59"/>
      <c r="C603" s="49"/>
      <c r="D603" s="49"/>
      <c r="E603" s="49"/>
      <c r="F603" s="8" t="s">
        <v>12</v>
      </c>
      <c r="G603" s="26">
        <v>0</v>
      </c>
      <c r="H603" s="26">
        <v>0</v>
      </c>
      <c r="I603" s="18" t="s">
        <v>16</v>
      </c>
    </row>
    <row r="604" spans="1:10" s="10" customFormat="1" ht="25.5" x14ac:dyDescent="0.25">
      <c r="A604" s="52"/>
      <c r="B604" s="60"/>
      <c r="C604" s="49"/>
      <c r="D604" s="49"/>
      <c r="E604" s="49"/>
      <c r="F604" s="8" t="s">
        <v>13</v>
      </c>
      <c r="G604" s="26">
        <v>42</v>
      </c>
      <c r="H604" s="26">
        <v>29</v>
      </c>
      <c r="I604" s="18">
        <f t="shared" ref="I604" si="153">H604/G604*100</f>
        <v>69.047619047619051</v>
      </c>
    </row>
    <row r="605" spans="1:10" ht="16.5" x14ac:dyDescent="0.25">
      <c r="A605" s="48" t="s">
        <v>186</v>
      </c>
      <c r="B605" s="48"/>
      <c r="C605" s="48"/>
      <c r="D605" s="48"/>
      <c r="E605" s="48"/>
      <c r="F605" s="15" t="s">
        <v>9</v>
      </c>
      <c r="G605" s="19">
        <f>G610</f>
        <v>893.1</v>
      </c>
      <c r="H605" s="31">
        <f>H610</f>
        <v>1278.9000000000001</v>
      </c>
      <c r="I605" s="19">
        <f>H605/G605*100</f>
        <v>143.19785018474974</v>
      </c>
      <c r="J605" s="1"/>
    </row>
    <row r="606" spans="1:10" ht="16.5" x14ac:dyDescent="0.25">
      <c r="A606" s="48"/>
      <c r="B606" s="48"/>
      <c r="C606" s="48"/>
      <c r="D606" s="48"/>
      <c r="E606" s="48"/>
      <c r="F606" s="15" t="s">
        <v>10</v>
      </c>
      <c r="G606" s="19">
        <f t="shared" ref="G606:H609" si="154">G611</f>
        <v>0</v>
      </c>
      <c r="H606" s="31">
        <f t="shared" si="154"/>
        <v>0</v>
      </c>
      <c r="I606" s="19" t="s">
        <v>16</v>
      </c>
      <c r="J606" s="1"/>
    </row>
    <row r="607" spans="1:10" ht="25.5" x14ac:dyDescent="0.25">
      <c r="A607" s="48"/>
      <c r="B607" s="48"/>
      <c r="C607" s="48"/>
      <c r="D607" s="48"/>
      <c r="E607" s="48"/>
      <c r="F607" s="15" t="s">
        <v>11</v>
      </c>
      <c r="G607" s="19">
        <f t="shared" si="154"/>
        <v>0</v>
      </c>
      <c r="H607" s="31">
        <f t="shared" si="154"/>
        <v>0</v>
      </c>
      <c r="I607" s="19" t="s">
        <v>16</v>
      </c>
      <c r="J607" s="1"/>
    </row>
    <row r="608" spans="1:10" ht="16.5" x14ac:dyDescent="0.25">
      <c r="A608" s="48"/>
      <c r="B608" s="48"/>
      <c r="C608" s="48"/>
      <c r="D608" s="48"/>
      <c r="E608" s="48"/>
      <c r="F608" s="15" t="s">
        <v>12</v>
      </c>
      <c r="G608" s="19">
        <f t="shared" si="154"/>
        <v>0</v>
      </c>
      <c r="H608" s="31">
        <f t="shared" si="154"/>
        <v>0</v>
      </c>
      <c r="I608" s="19" t="s">
        <v>16</v>
      </c>
      <c r="J608" s="1"/>
    </row>
    <row r="609" spans="1:10" ht="25.5" x14ac:dyDescent="0.25">
      <c r="A609" s="48"/>
      <c r="B609" s="48"/>
      <c r="C609" s="48"/>
      <c r="D609" s="48"/>
      <c r="E609" s="48"/>
      <c r="F609" s="15" t="s">
        <v>13</v>
      </c>
      <c r="G609" s="19">
        <f t="shared" si="154"/>
        <v>893.1</v>
      </c>
      <c r="H609" s="31">
        <f t="shared" si="154"/>
        <v>1278.9000000000001</v>
      </c>
      <c r="I609" s="19">
        <f t="shared" ref="I609:I624" si="155">H609/G609*100</f>
        <v>143.19785018474974</v>
      </c>
      <c r="J609" s="1"/>
    </row>
    <row r="610" spans="1:10" ht="16.5" x14ac:dyDescent="0.25">
      <c r="A610" s="32">
        <v>1</v>
      </c>
      <c r="B610" s="32" t="s">
        <v>187</v>
      </c>
      <c r="C610" s="32"/>
      <c r="D610" s="32"/>
      <c r="E610" s="32"/>
      <c r="F610" s="6" t="s">
        <v>9</v>
      </c>
      <c r="G610" s="23">
        <f>G615+G620</f>
        <v>893.1</v>
      </c>
      <c r="H610" s="27">
        <f>H615+H620</f>
        <v>1278.9000000000001</v>
      </c>
      <c r="I610" s="23">
        <f t="shared" si="155"/>
        <v>143.19785018474974</v>
      </c>
      <c r="J610" s="1"/>
    </row>
    <row r="611" spans="1:10" ht="16.5" x14ac:dyDescent="0.25">
      <c r="A611" s="32"/>
      <c r="B611" s="32"/>
      <c r="C611" s="32"/>
      <c r="D611" s="32"/>
      <c r="E611" s="32"/>
      <c r="F611" s="6" t="s">
        <v>10</v>
      </c>
      <c r="G611" s="23">
        <f t="shared" ref="G611:H614" si="156">G616+G621</f>
        <v>0</v>
      </c>
      <c r="H611" s="27">
        <f t="shared" si="156"/>
        <v>0</v>
      </c>
      <c r="I611" s="23" t="s">
        <v>16</v>
      </c>
      <c r="J611" s="1"/>
    </row>
    <row r="612" spans="1:10" ht="25.5" x14ac:dyDescent="0.25">
      <c r="A612" s="32"/>
      <c r="B612" s="32"/>
      <c r="C612" s="32"/>
      <c r="D612" s="32"/>
      <c r="E612" s="32"/>
      <c r="F612" s="6" t="s">
        <v>11</v>
      </c>
      <c r="G612" s="23">
        <f t="shared" si="156"/>
        <v>0</v>
      </c>
      <c r="H612" s="27">
        <f t="shared" si="156"/>
        <v>0</v>
      </c>
      <c r="I612" s="23" t="s">
        <v>16</v>
      </c>
      <c r="J612" s="1"/>
    </row>
    <row r="613" spans="1:10" ht="16.5" x14ac:dyDescent="0.25">
      <c r="A613" s="32"/>
      <c r="B613" s="32"/>
      <c r="C613" s="32"/>
      <c r="D613" s="32"/>
      <c r="E613" s="32"/>
      <c r="F613" s="6" t="s">
        <v>12</v>
      </c>
      <c r="G613" s="23">
        <f t="shared" si="156"/>
        <v>0</v>
      </c>
      <c r="H613" s="27">
        <f t="shared" si="156"/>
        <v>0</v>
      </c>
      <c r="I613" s="23" t="s">
        <v>16</v>
      </c>
      <c r="J613" s="1"/>
    </row>
    <row r="614" spans="1:10" ht="25.5" x14ac:dyDescent="0.25">
      <c r="A614" s="32"/>
      <c r="B614" s="32"/>
      <c r="C614" s="32"/>
      <c r="D614" s="32"/>
      <c r="E614" s="32"/>
      <c r="F614" s="6" t="s">
        <v>13</v>
      </c>
      <c r="G614" s="23">
        <f t="shared" si="156"/>
        <v>893.1</v>
      </c>
      <c r="H614" s="27">
        <f t="shared" si="156"/>
        <v>1278.9000000000001</v>
      </c>
      <c r="I614" s="23">
        <f t="shared" si="155"/>
        <v>143.19785018474974</v>
      </c>
      <c r="J614" s="1"/>
    </row>
    <row r="615" spans="1:10" ht="16.5" customHeight="1" x14ac:dyDescent="0.25">
      <c r="A615" s="33" t="s">
        <v>15</v>
      </c>
      <c r="B615" s="40" t="s">
        <v>188</v>
      </c>
      <c r="C615" s="32" t="s">
        <v>189</v>
      </c>
      <c r="D615" s="32">
        <v>2019</v>
      </c>
      <c r="E615" s="32">
        <v>2019</v>
      </c>
      <c r="F615" s="6" t="s">
        <v>9</v>
      </c>
      <c r="G615" s="30">
        <f>G616+G617+G618+G619</f>
        <v>793.1</v>
      </c>
      <c r="H615" s="26">
        <f>H616+H617+H618+H619</f>
        <v>1228.9000000000001</v>
      </c>
      <c r="I615" s="23">
        <f t="shared" si="155"/>
        <v>154.94893456058506</v>
      </c>
      <c r="J615" s="1"/>
    </row>
    <row r="616" spans="1:10" ht="16.5" x14ac:dyDescent="0.25">
      <c r="A616" s="33"/>
      <c r="B616" s="40"/>
      <c r="C616" s="32"/>
      <c r="D616" s="32"/>
      <c r="E616" s="32"/>
      <c r="F616" s="6" t="s">
        <v>10</v>
      </c>
      <c r="G616" s="23">
        <v>0</v>
      </c>
      <c r="H616" s="18">
        <v>0</v>
      </c>
      <c r="I616" s="23" t="s">
        <v>16</v>
      </c>
      <c r="J616" s="1"/>
    </row>
    <row r="617" spans="1:10" ht="25.5" x14ac:dyDescent="0.25">
      <c r="A617" s="33"/>
      <c r="B617" s="40"/>
      <c r="C617" s="32"/>
      <c r="D617" s="32"/>
      <c r="E617" s="32"/>
      <c r="F617" s="6" t="s">
        <v>11</v>
      </c>
      <c r="G617" s="23">
        <v>0</v>
      </c>
      <c r="H617" s="18">
        <v>0</v>
      </c>
      <c r="I617" s="23" t="s">
        <v>16</v>
      </c>
      <c r="J617" s="1"/>
    </row>
    <row r="618" spans="1:10" ht="16.5" x14ac:dyDescent="0.25">
      <c r="A618" s="33"/>
      <c r="B618" s="40"/>
      <c r="C618" s="32"/>
      <c r="D618" s="32"/>
      <c r="E618" s="32"/>
      <c r="F618" s="6" t="s">
        <v>12</v>
      </c>
      <c r="G618" s="23">
        <v>0</v>
      </c>
      <c r="H618" s="18">
        <v>0</v>
      </c>
      <c r="I618" s="23" t="s">
        <v>16</v>
      </c>
      <c r="J618" s="1"/>
    </row>
    <row r="619" spans="1:10" ht="25.5" x14ac:dyDescent="0.25">
      <c r="A619" s="33"/>
      <c r="B619" s="40"/>
      <c r="C619" s="32"/>
      <c r="D619" s="32"/>
      <c r="E619" s="32"/>
      <c r="F619" s="6" t="s">
        <v>13</v>
      </c>
      <c r="G619" s="21">
        <v>793.1</v>
      </c>
      <c r="H619" s="18">
        <v>1228.9000000000001</v>
      </c>
      <c r="I619" s="23">
        <f t="shared" si="155"/>
        <v>154.94893456058506</v>
      </c>
      <c r="J619" s="1"/>
    </row>
    <row r="620" spans="1:10" ht="16.5" customHeight="1" x14ac:dyDescent="0.25">
      <c r="A620" s="33" t="s">
        <v>15</v>
      </c>
      <c r="B620" s="34" t="s">
        <v>190</v>
      </c>
      <c r="C620" s="32" t="s">
        <v>189</v>
      </c>
      <c r="D620" s="32">
        <v>2019</v>
      </c>
      <c r="E620" s="32">
        <v>2019</v>
      </c>
      <c r="F620" s="6" t="s">
        <v>9</v>
      </c>
      <c r="G620" s="23">
        <f>G621+G622+G623+G624</f>
        <v>100</v>
      </c>
      <c r="H620" s="18">
        <f>H621+H622+H623+H624</f>
        <v>50</v>
      </c>
      <c r="I620" s="23">
        <f t="shared" si="155"/>
        <v>50</v>
      </c>
      <c r="J620" s="1"/>
    </row>
    <row r="621" spans="1:10" ht="16.5" x14ac:dyDescent="0.25">
      <c r="A621" s="33"/>
      <c r="B621" s="35"/>
      <c r="C621" s="32"/>
      <c r="D621" s="32"/>
      <c r="E621" s="32"/>
      <c r="F621" s="6" t="s">
        <v>10</v>
      </c>
      <c r="G621" s="23">
        <v>0</v>
      </c>
      <c r="H621" s="18">
        <v>0</v>
      </c>
      <c r="I621" s="23" t="s">
        <v>16</v>
      </c>
      <c r="J621" s="1"/>
    </row>
    <row r="622" spans="1:10" ht="25.5" x14ac:dyDescent="0.25">
      <c r="A622" s="33"/>
      <c r="B622" s="35"/>
      <c r="C622" s="32"/>
      <c r="D622" s="32"/>
      <c r="E622" s="32"/>
      <c r="F622" s="6" t="s">
        <v>11</v>
      </c>
      <c r="G622" s="23">
        <v>0</v>
      </c>
      <c r="H622" s="18">
        <v>0</v>
      </c>
      <c r="I622" s="23" t="s">
        <v>16</v>
      </c>
      <c r="J622" s="1"/>
    </row>
    <row r="623" spans="1:10" ht="16.5" x14ac:dyDescent="0.25">
      <c r="A623" s="33"/>
      <c r="B623" s="35"/>
      <c r="C623" s="32"/>
      <c r="D623" s="32"/>
      <c r="E623" s="32"/>
      <c r="F623" s="6" t="s">
        <v>12</v>
      </c>
      <c r="G623" s="23">
        <v>0</v>
      </c>
      <c r="H623" s="18">
        <v>0</v>
      </c>
      <c r="I623" s="23" t="s">
        <v>16</v>
      </c>
      <c r="J623" s="1"/>
    </row>
    <row r="624" spans="1:10" ht="25.5" customHeight="1" x14ac:dyDescent="0.25">
      <c r="A624" s="33"/>
      <c r="B624" s="36"/>
      <c r="C624" s="32"/>
      <c r="D624" s="32"/>
      <c r="E624" s="32"/>
      <c r="F624" s="6" t="s">
        <v>13</v>
      </c>
      <c r="G624" s="23">
        <v>100</v>
      </c>
      <c r="H624" s="18">
        <v>50</v>
      </c>
      <c r="I624" s="23">
        <f t="shared" si="155"/>
        <v>50</v>
      </c>
      <c r="J624" s="2"/>
    </row>
    <row r="625" spans="1:10" s="17" customFormat="1" ht="15" customHeight="1" x14ac:dyDescent="0.25">
      <c r="A625" s="79" t="s">
        <v>70</v>
      </c>
      <c r="B625" s="80"/>
      <c r="C625" s="80"/>
      <c r="D625" s="80"/>
      <c r="E625" s="81"/>
      <c r="F625" s="15" t="s">
        <v>9</v>
      </c>
      <c r="G625" s="19">
        <f>G626+G627+G628+G629</f>
        <v>829.6</v>
      </c>
      <c r="H625" s="19">
        <f>H626+H627+H628+H629</f>
        <v>305.3</v>
      </c>
      <c r="I625" s="19">
        <f>H625/G625*100</f>
        <v>36.80086788813886</v>
      </c>
      <c r="J625" s="16"/>
    </row>
    <row r="626" spans="1:10" s="17" customFormat="1" ht="16.5" x14ac:dyDescent="0.25">
      <c r="A626" s="82"/>
      <c r="B626" s="83"/>
      <c r="C626" s="83"/>
      <c r="D626" s="83"/>
      <c r="E626" s="84"/>
      <c r="F626" s="15" t="s">
        <v>10</v>
      </c>
      <c r="G626" s="19">
        <f t="shared" ref="G626:H629" si="157">G631+G651+G676+G691+G721</f>
        <v>0</v>
      </c>
      <c r="H626" s="19">
        <f t="shared" si="157"/>
        <v>0</v>
      </c>
      <c r="I626" s="19" t="s">
        <v>16</v>
      </c>
      <c r="J626" s="16"/>
    </row>
    <row r="627" spans="1:10" s="17" customFormat="1" ht="25.5" x14ac:dyDescent="0.25">
      <c r="A627" s="82"/>
      <c r="B627" s="83"/>
      <c r="C627" s="83"/>
      <c r="D627" s="83"/>
      <c r="E627" s="84"/>
      <c r="F627" s="15" t="s">
        <v>11</v>
      </c>
      <c r="G627" s="19">
        <f t="shared" si="157"/>
        <v>629.6</v>
      </c>
      <c r="H627" s="19">
        <f t="shared" si="157"/>
        <v>295.3</v>
      </c>
      <c r="I627" s="19">
        <f t="shared" ref="I627:I664" si="158">H627/G627*100</f>
        <v>46.902795425667087</v>
      </c>
      <c r="J627" s="16"/>
    </row>
    <row r="628" spans="1:10" s="17" customFormat="1" ht="16.5" x14ac:dyDescent="0.25">
      <c r="A628" s="82"/>
      <c r="B628" s="83"/>
      <c r="C628" s="83"/>
      <c r="D628" s="83"/>
      <c r="E628" s="84"/>
      <c r="F628" s="15" t="s">
        <v>12</v>
      </c>
      <c r="G628" s="19">
        <f t="shared" si="157"/>
        <v>0</v>
      </c>
      <c r="H628" s="19">
        <f t="shared" si="157"/>
        <v>0</v>
      </c>
      <c r="I628" s="19" t="s">
        <v>16</v>
      </c>
      <c r="J628" s="16"/>
    </row>
    <row r="629" spans="1:10" s="17" customFormat="1" ht="25.5" x14ac:dyDescent="0.25">
      <c r="A629" s="85"/>
      <c r="B629" s="86"/>
      <c r="C629" s="86"/>
      <c r="D629" s="86"/>
      <c r="E629" s="87"/>
      <c r="F629" s="15" t="s">
        <v>13</v>
      </c>
      <c r="G629" s="19">
        <f t="shared" si="157"/>
        <v>200</v>
      </c>
      <c r="H629" s="19">
        <f t="shared" si="157"/>
        <v>10</v>
      </c>
      <c r="I629" s="19">
        <f t="shared" si="158"/>
        <v>5</v>
      </c>
      <c r="J629" s="16"/>
    </row>
    <row r="630" spans="1:10" s="10" customFormat="1" ht="15" customHeight="1" x14ac:dyDescent="0.25">
      <c r="A630" s="67">
        <v>1</v>
      </c>
      <c r="B630" s="61" t="s">
        <v>19</v>
      </c>
      <c r="C630" s="73"/>
      <c r="D630" s="73"/>
      <c r="E630" s="70"/>
      <c r="F630" s="8" t="s">
        <v>9</v>
      </c>
      <c r="G630" s="18">
        <f>G631+G632+G633+G634</f>
        <v>102</v>
      </c>
      <c r="H630" s="18">
        <f t="shared" ref="H630" si="159">H631+H632+H633+H634</f>
        <v>0</v>
      </c>
      <c r="I630" s="18">
        <f t="shared" si="158"/>
        <v>0</v>
      </c>
      <c r="J630" s="9"/>
    </row>
    <row r="631" spans="1:10" s="10" customFormat="1" ht="16.5" x14ac:dyDescent="0.25">
      <c r="A631" s="68"/>
      <c r="B631" s="62"/>
      <c r="C631" s="74"/>
      <c r="D631" s="74"/>
      <c r="E631" s="71"/>
      <c r="F631" s="8" t="s">
        <v>10</v>
      </c>
      <c r="G631" s="18">
        <f>G636+G641+G646</f>
        <v>0</v>
      </c>
      <c r="H631" s="18">
        <f>H636+H641+H646</f>
        <v>0</v>
      </c>
      <c r="I631" s="18" t="s">
        <v>16</v>
      </c>
      <c r="J631" s="9"/>
    </row>
    <row r="632" spans="1:10" s="10" customFormat="1" ht="25.5" x14ac:dyDescent="0.25">
      <c r="A632" s="68"/>
      <c r="B632" s="62"/>
      <c r="C632" s="74"/>
      <c r="D632" s="74"/>
      <c r="E632" s="71"/>
      <c r="F632" s="8" t="s">
        <v>11</v>
      </c>
      <c r="G632" s="18">
        <f t="shared" ref="G632:H632" si="160">G637+G642+G647</f>
        <v>0</v>
      </c>
      <c r="H632" s="18">
        <f t="shared" si="160"/>
        <v>0</v>
      </c>
      <c r="I632" s="18" t="s">
        <v>16</v>
      </c>
      <c r="J632" s="9"/>
    </row>
    <row r="633" spans="1:10" s="10" customFormat="1" ht="16.5" x14ac:dyDescent="0.25">
      <c r="A633" s="68"/>
      <c r="B633" s="62"/>
      <c r="C633" s="74"/>
      <c r="D633" s="74"/>
      <c r="E633" s="71"/>
      <c r="F633" s="8" t="s">
        <v>12</v>
      </c>
      <c r="G633" s="18">
        <f t="shared" ref="G633:H633" si="161">G638+G643+G648</f>
        <v>0</v>
      </c>
      <c r="H633" s="18">
        <f t="shared" si="161"/>
        <v>0</v>
      </c>
      <c r="I633" s="18" t="s">
        <v>16</v>
      </c>
      <c r="J633" s="9"/>
    </row>
    <row r="634" spans="1:10" s="10" customFormat="1" ht="25.5" x14ac:dyDescent="0.25">
      <c r="A634" s="69"/>
      <c r="B634" s="63"/>
      <c r="C634" s="75"/>
      <c r="D634" s="75"/>
      <c r="E634" s="72"/>
      <c r="F634" s="8" t="s">
        <v>13</v>
      </c>
      <c r="G634" s="18">
        <f t="shared" ref="G634:H634" si="162">G639+G644+G649</f>
        <v>102</v>
      </c>
      <c r="H634" s="18">
        <f t="shared" si="162"/>
        <v>0</v>
      </c>
      <c r="I634" s="18">
        <f t="shared" si="158"/>
        <v>0</v>
      </c>
      <c r="J634" s="9"/>
    </row>
    <row r="635" spans="1:10" s="10" customFormat="1" ht="15" customHeight="1" x14ac:dyDescent="0.25">
      <c r="A635" s="50" t="s">
        <v>15</v>
      </c>
      <c r="B635" s="53" t="s">
        <v>20</v>
      </c>
      <c r="C635" s="67" t="s">
        <v>60</v>
      </c>
      <c r="D635" s="67">
        <v>2019</v>
      </c>
      <c r="E635" s="67">
        <v>2019</v>
      </c>
      <c r="F635" s="8" t="s">
        <v>9</v>
      </c>
      <c r="G635" s="18">
        <f>G636+G637+G638+G639</f>
        <v>2</v>
      </c>
      <c r="H635" s="18">
        <f t="shared" ref="H635" si="163">H636+H637+H638+H639</f>
        <v>0</v>
      </c>
      <c r="I635" s="18">
        <f t="shared" si="158"/>
        <v>0</v>
      </c>
      <c r="J635" s="9"/>
    </row>
    <row r="636" spans="1:10" s="10" customFormat="1" ht="16.5" x14ac:dyDescent="0.25">
      <c r="A636" s="51"/>
      <c r="B636" s="54"/>
      <c r="C636" s="68"/>
      <c r="D636" s="68"/>
      <c r="E636" s="68"/>
      <c r="F636" s="8" t="s">
        <v>10</v>
      </c>
      <c r="G636" s="18">
        <v>0</v>
      </c>
      <c r="H636" s="18">
        <v>0</v>
      </c>
      <c r="I636" s="18" t="s">
        <v>16</v>
      </c>
      <c r="J636" s="9"/>
    </row>
    <row r="637" spans="1:10" s="10" customFormat="1" ht="25.5" x14ac:dyDescent="0.25">
      <c r="A637" s="51"/>
      <c r="B637" s="54"/>
      <c r="C637" s="68"/>
      <c r="D637" s="68"/>
      <c r="E637" s="68"/>
      <c r="F637" s="8" t="s">
        <v>11</v>
      </c>
      <c r="G637" s="18">
        <v>0</v>
      </c>
      <c r="H637" s="18">
        <v>0</v>
      </c>
      <c r="I637" s="18" t="s">
        <v>16</v>
      </c>
      <c r="J637" s="9"/>
    </row>
    <row r="638" spans="1:10" s="10" customFormat="1" ht="16.5" x14ac:dyDescent="0.25">
      <c r="A638" s="51"/>
      <c r="B638" s="54"/>
      <c r="C638" s="68"/>
      <c r="D638" s="68"/>
      <c r="E638" s="68"/>
      <c r="F638" s="8" t="s">
        <v>12</v>
      </c>
      <c r="G638" s="18">
        <v>0</v>
      </c>
      <c r="H638" s="18">
        <v>0</v>
      </c>
      <c r="I638" s="18" t="s">
        <v>16</v>
      </c>
      <c r="J638" s="9"/>
    </row>
    <row r="639" spans="1:10" s="10" customFormat="1" ht="25.5" customHeight="1" x14ac:dyDescent="0.25">
      <c r="A639" s="52"/>
      <c r="B639" s="55"/>
      <c r="C639" s="69"/>
      <c r="D639" s="69"/>
      <c r="E639" s="69"/>
      <c r="F639" s="8" t="s">
        <v>13</v>
      </c>
      <c r="G639" s="18">
        <v>2</v>
      </c>
      <c r="H639" s="18">
        <v>0</v>
      </c>
      <c r="I639" s="18">
        <f t="shared" si="158"/>
        <v>0</v>
      </c>
      <c r="J639" s="11"/>
    </row>
    <row r="640" spans="1:10" s="10" customFormat="1" ht="15" customHeight="1" x14ac:dyDescent="0.25">
      <c r="A640" s="50" t="s">
        <v>21</v>
      </c>
      <c r="B640" s="53" t="s">
        <v>22</v>
      </c>
      <c r="C640" s="67" t="s">
        <v>60</v>
      </c>
      <c r="D640" s="67">
        <v>2019</v>
      </c>
      <c r="E640" s="67">
        <v>2019</v>
      </c>
      <c r="F640" s="8" t="s">
        <v>9</v>
      </c>
      <c r="G640" s="18">
        <f>G641+G642+G643+G644</f>
        <v>100</v>
      </c>
      <c r="H640" s="18">
        <f t="shared" ref="H640" si="164">H641+H642+H643+H644</f>
        <v>0</v>
      </c>
      <c r="I640" s="18">
        <f t="shared" si="158"/>
        <v>0</v>
      </c>
      <c r="J640" s="9"/>
    </row>
    <row r="641" spans="1:10" s="10" customFormat="1" ht="16.5" x14ac:dyDescent="0.25">
      <c r="A641" s="51"/>
      <c r="B641" s="54"/>
      <c r="C641" s="68"/>
      <c r="D641" s="68"/>
      <c r="E641" s="68"/>
      <c r="F641" s="8" t="s">
        <v>10</v>
      </c>
      <c r="G641" s="18">
        <v>0</v>
      </c>
      <c r="H641" s="18">
        <v>0</v>
      </c>
      <c r="I641" s="18" t="s">
        <v>16</v>
      </c>
      <c r="J641" s="9"/>
    </row>
    <row r="642" spans="1:10" s="10" customFormat="1" ht="25.5" x14ac:dyDescent="0.25">
      <c r="A642" s="51"/>
      <c r="B642" s="54"/>
      <c r="C642" s="68"/>
      <c r="D642" s="68"/>
      <c r="E642" s="68"/>
      <c r="F642" s="8" t="s">
        <v>11</v>
      </c>
      <c r="G642" s="18">
        <v>0</v>
      </c>
      <c r="H642" s="18">
        <v>0</v>
      </c>
      <c r="I642" s="18" t="s">
        <v>16</v>
      </c>
      <c r="J642" s="9"/>
    </row>
    <row r="643" spans="1:10" s="10" customFormat="1" ht="16.5" x14ac:dyDescent="0.25">
      <c r="A643" s="51"/>
      <c r="B643" s="54"/>
      <c r="C643" s="68"/>
      <c r="D643" s="68"/>
      <c r="E643" s="68"/>
      <c r="F643" s="8" t="s">
        <v>12</v>
      </c>
      <c r="G643" s="18">
        <v>0</v>
      </c>
      <c r="H643" s="18">
        <v>0</v>
      </c>
      <c r="I643" s="18" t="s">
        <v>16</v>
      </c>
      <c r="J643" s="9"/>
    </row>
    <row r="644" spans="1:10" s="10" customFormat="1" ht="25.5" customHeight="1" x14ac:dyDescent="0.25">
      <c r="A644" s="52"/>
      <c r="B644" s="55"/>
      <c r="C644" s="69"/>
      <c r="D644" s="69"/>
      <c r="E644" s="69"/>
      <c r="F644" s="8" t="s">
        <v>13</v>
      </c>
      <c r="G644" s="18">
        <v>100</v>
      </c>
      <c r="H644" s="18">
        <v>0</v>
      </c>
      <c r="I644" s="18">
        <f t="shared" si="158"/>
        <v>0</v>
      </c>
      <c r="J644" s="11"/>
    </row>
    <row r="645" spans="1:10" s="10" customFormat="1" ht="15" customHeight="1" x14ac:dyDescent="0.25">
      <c r="A645" s="50" t="s">
        <v>23</v>
      </c>
      <c r="B645" s="53" t="s">
        <v>24</v>
      </c>
      <c r="C645" s="67" t="s">
        <v>60</v>
      </c>
      <c r="D645" s="67">
        <v>2019</v>
      </c>
      <c r="E645" s="67">
        <v>2019</v>
      </c>
      <c r="F645" s="8" t="s">
        <v>9</v>
      </c>
      <c r="G645" s="18">
        <f>G646+G647+G648+G649</f>
        <v>0</v>
      </c>
      <c r="H645" s="18">
        <f t="shared" ref="H645" si="165">H646+H647+H648+H649</f>
        <v>0</v>
      </c>
      <c r="I645" s="18" t="s">
        <v>16</v>
      </c>
      <c r="J645" s="9"/>
    </row>
    <row r="646" spans="1:10" s="10" customFormat="1" ht="16.5" x14ac:dyDescent="0.25">
      <c r="A646" s="51"/>
      <c r="B646" s="54"/>
      <c r="C646" s="68"/>
      <c r="D646" s="68"/>
      <c r="E646" s="68"/>
      <c r="F646" s="8" t="s">
        <v>10</v>
      </c>
      <c r="G646" s="18">
        <v>0</v>
      </c>
      <c r="H646" s="18">
        <v>0</v>
      </c>
      <c r="I646" s="18" t="s">
        <v>16</v>
      </c>
      <c r="J646" s="9"/>
    </row>
    <row r="647" spans="1:10" s="10" customFormat="1" ht="25.5" x14ac:dyDescent="0.25">
      <c r="A647" s="51"/>
      <c r="B647" s="54"/>
      <c r="C647" s="68"/>
      <c r="D647" s="68"/>
      <c r="E647" s="68"/>
      <c r="F647" s="8" t="s">
        <v>11</v>
      </c>
      <c r="G647" s="18">
        <v>0</v>
      </c>
      <c r="H647" s="18">
        <v>0</v>
      </c>
      <c r="I647" s="18" t="s">
        <v>16</v>
      </c>
      <c r="J647" s="9"/>
    </row>
    <row r="648" spans="1:10" s="10" customFormat="1" ht="16.5" x14ac:dyDescent="0.25">
      <c r="A648" s="51"/>
      <c r="B648" s="54"/>
      <c r="C648" s="68"/>
      <c r="D648" s="68"/>
      <c r="E648" s="68"/>
      <c r="F648" s="8" t="s">
        <v>12</v>
      </c>
      <c r="G648" s="18">
        <v>0</v>
      </c>
      <c r="H648" s="18">
        <v>0</v>
      </c>
      <c r="I648" s="18" t="s">
        <v>16</v>
      </c>
      <c r="J648" s="9"/>
    </row>
    <row r="649" spans="1:10" s="10" customFormat="1" ht="25.5" customHeight="1" x14ac:dyDescent="0.25">
      <c r="A649" s="52"/>
      <c r="B649" s="55"/>
      <c r="C649" s="69"/>
      <c r="D649" s="69"/>
      <c r="E649" s="69"/>
      <c r="F649" s="8" t="s">
        <v>13</v>
      </c>
      <c r="G649" s="18">
        <v>0</v>
      </c>
      <c r="H649" s="18">
        <v>0</v>
      </c>
      <c r="I649" s="18" t="s">
        <v>16</v>
      </c>
      <c r="J649" s="11"/>
    </row>
    <row r="650" spans="1:10" s="10" customFormat="1" ht="16.5" x14ac:dyDescent="0.25">
      <c r="A650" s="67">
        <v>2</v>
      </c>
      <c r="B650" s="61" t="s">
        <v>25</v>
      </c>
      <c r="C650" s="73"/>
      <c r="D650" s="73"/>
      <c r="E650" s="70"/>
      <c r="F650" s="8" t="s">
        <v>9</v>
      </c>
      <c r="G650" s="18">
        <f>G651+G652+G653+G654</f>
        <v>88</v>
      </c>
      <c r="H650" s="18">
        <f>H651+H652+H653+H654</f>
        <v>0</v>
      </c>
      <c r="I650" s="18">
        <f t="shared" si="158"/>
        <v>0</v>
      </c>
      <c r="J650" s="9"/>
    </row>
    <row r="651" spans="1:10" s="10" customFormat="1" ht="16.5" x14ac:dyDescent="0.25">
      <c r="A651" s="68"/>
      <c r="B651" s="62"/>
      <c r="C651" s="74"/>
      <c r="D651" s="74"/>
      <c r="E651" s="71"/>
      <c r="F651" s="8" t="s">
        <v>10</v>
      </c>
      <c r="G651" s="18">
        <f t="shared" ref="G651:H651" si="166">G656+G661+G666+G671</f>
        <v>0</v>
      </c>
      <c r="H651" s="18">
        <f t="shared" si="166"/>
        <v>0</v>
      </c>
      <c r="I651" s="18" t="s">
        <v>16</v>
      </c>
      <c r="J651" s="9"/>
    </row>
    <row r="652" spans="1:10" s="10" customFormat="1" ht="25.5" x14ac:dyDescent="0.25">
      <c r="A652" s="68"/>
      <c r="B652" s="62"/>
      <c r="C652" s="74"/>
      <c r="D652" s="74"/>
      <c r="E652" s="71"/>
      <c r="F652" s="8" t="s">
        <v>11</v>
      </c>
      <c r="G652" s="18">
        <f t="shared" ref="G652:H652" si="167">G657+G662+G667+G672</f>
        <v>0</v>
      </c>
      <c r="H652" s="18">
        <f t="shared" si="167"/>
        <v>0</v>
      </c>
      <c r="I652" s="18" t="s">
        <v>16</v>
      </c>
      <c r="J652" s="9"/>
    </row>
    <row r="653" spans="1:10" s="10" customFormat="1" ht="16.5" x14ac:dyDescent="0.25">
      <c r="A653" s="68"/>
      <c r="B653" s="62"/>
      <c r="C653" s="74"/>
      <c r="D653" s="74"/>
      <c r="E653" s="71"/>
      <c r="F653" s="8" t="s">
        <v>12</v>
      </c>
      <c r="G653" s="18">
        <f t="shared" ref="G653:H653" si="168">G658+G663+G668+G673</f>
        <v>0</v>
      </c>
      <c r="H653" s="18">
        <f t="shared" si="168"/>
        <v>0</v>
      </c>
      <c r="I653" s="18" t="s">
        <v>16</v>
      </c>
      <c r="J653" s="9"/>
    </row>
    <row r="654" spans="1:10" s="10" customFormat="1" ht="25.5" x14ac:dyDescent="0.25">
      <c r="A654" s="69"/>
      <c r="B654" s="63"/>
      <c r="C654" s="75"/>
      <c r="D654" s="75"/>
      <c r="E654" s="72"/>
      <c r="F654" s="8" t="s">
        <v>13</v>
      </c>
      <c r="G654" s="18">
        <f>G659+G664+G669+G674</f>
        <v>88</v>
      </c>
      <c r="H654" s="18">
        <f>H659+H664+H669+H674</f>
        <v>0</v>
      </c>
      <c r="I654" s="18">
        <f t="shared" si="158"/>
        <v>0</v>
      </c>
      <c r="J654" s="9"/>
    </row>
    <row r="655" spans="1:10" s="10" customFormat="1" ht="16.5" customHeight="1" x14ac:dyDescent="0.25">
      <c r="A655" s="50" t="s">
        <v>26</v>
      </c>
      <c r="B655" s="53" t="s">
        <v>27</v>
      </c>
      <c r="C655" s="67" t="s">
        <v>60</v>
      </c>
      <c r="D655" s="67">
        <v>2019</v>
      </c>
      <c r="E655" s="67">
        <v>2019</v>
      </c>
      <c r="F655" s="8" t="s">
        <v>9</v>
      </c>
      <c r="G655" s="18">
        <f>G656+G657+G658+G659</f>
        <v>2</v>
      </c>
      <c r="H655" s="18">
        <f t="shared" ref="H655" si="169">H656+H657+H658+H659</f>
        <v>0</v>
      </c>
      <c r="I655" s="18">
        <f t="shared" si="158"/>
        <v>0</v>
      </c>
      <c r="J655" s="9"/>
    </row>
    <row r="656" spans="1:10" s="10" customFormat="1" ht="16.5" x14ac:dyDescent="0.25">
      <c r="A656" s="51"/>
      <c r="B656" s="54"/>
      <c r="C656" s="68"/>
      <c r="D656" s="68"/>
      <c r="E656" s="68"/>
      <c r="F656" s="8" t="s">
        <v>10</v>
      </c>
      <c r="G656" s="18">
        <v>0</v>
      </c>
      <c r="H656" s="18">
        <v>0</v>
      </c>
      <c r="I656" s="18" t="s">
        <v>16</v>
      </c>
      <c r="J656" s="9"/>
    </row>
    <row r="657" spans="1:10" s="10" customFormat="1" ht="25.5" x14ac:dyDescent="0.25">
      <c r="A657" s="51"/>
      <c r="B657" s="54"/>
      <c r="C657" s="68"/>
      <c r="D657" s="68"/>
      <c r="E657" s="68"/>
      <c r="F657" s="8" t="s">
        <v>11</v>
      </c>
      <c r="G657" s="18">
        <v>0</v>
      </c>
      <c r="H657" s="18">
        <v>0</v>
      </c>
      <c r="I657" s="18" t="s">
        <v>16</v>
      </c>
      <c r="J657" s="9"/>
    </row>
    <row r="658" spans="1:10" s="10" customFormat="1" ht="16.5" x14ac:dyDescent="0.25">
      <c r="A658" s="51"/>
      <c r="B658" s="54"/>
      <c r="C658" s="68"/>
      <c r="D658" s="68"/>
      <c r="E658" s="68"/>
      <c r="F658" s="8" t="s">
        <v>12</v>
      </c>
      <c r="G658" s="18">
        <v>0</v>
      </c>
      <c r="H658" s="18">
        <v>0</v>
      </c>
      <c r="I658" s="18" t="s">
        <v>16</v>
      </c>
      <c r="J658" s="9"/>
    </row>
    <row r="659" spans="1:10" s="10" customFormat="1" ht="25.5" customHeight="1" x14ac:dyDescent="0.25">
      <c r="A659" s="52"/>
      <c r="B659" s="55"/>
      <c r="C659" s="69"/>
      <c r="D659" s="69"/>
      <c r="E659" s="69"/>
      <c r="F659" s="8" t="s">
        <v>13</v>
      </c>
      <c r="G659" s="18">
        <v>2</v>
      </c>
      <c r="H659" s="18">
        <v>0</v>
      </c>
      <c r="I659" s="18">
        <f t="shared" si="158"/>
        <v>0</v>
      </c>
      <c r="J659" s="11"/>
    </row>
    <row r="660" spans="1:10" s="10" customFormat="1" ht="16.5" customHeight="1" x14ac:dyDescent="0.25">
      <c r="A660" s="50" t="s">
        <v>28</v>
      </c>
      <c r="B660" s="53" t="s">
        <v>29</v>
      </c>
      <c r="C660" s="67" t="s">
        <v>60</v>
      </c>
      <c r="D660" s="67">
        <v>2019</v>
      </c>
      <c r="E660" s="67">
        <v>2019</v>
      </c>
      <c r="F660" s="8" t="s">
        <v>9</v>
      </c>
      <c r="G660" s="18">
        <f>G661+G662+G663+G664</f>
        <v>86</v>
      </c>
      <c r="H660" s="18">
        <f t="shared" ref="H660" si="170">H661+H662+H663+H664</f>
        <v>0</v>
      </c>
      <c r="I660" s="18">
        <f t="shared" si="158"/>
        <v>0</v>
      </c>
      <c r="J660" s="9"/>
    </row>
    <row r="661" spans="1:10" s="10" customFormat="1" ht="16.5" x14ac:dyDescent="0.25">
      <c r="A661" s="51"/>
      <c r="B661" s="54"/>
      <c r="C661" s="68"/>
      <c r="D661" s="68"/>
      <c r="E661" s="68"/>
      <c r="F661" s="8" t="s">
        <v>10</v>
      </c>
      <c r="G661" s="18">
        <v>0</v>
      </c>
      <c r="H661" s="18">
        <v>0</v>
      </c>
      <c r="I661" s="18" t="s">
        <v>16</v>
      </c>
      <c r="J661" s="9"/>
    </row>
    <row r="662" spans="1:10" s="10" customFormat="1" ht="25.5" x14ac:dyDescent="0.25">
      <c r="A662" s="51"/>
      <c r="B662" s="54"/>
      <c r="C662" s="68"/>
      <c r="D662" s="68"/>
      <c r="E662" s="68"/>
      <c r="F662" s="8" t="s">
        <v>11</v>
      </c>
      <c r="G662" s="18">
        <v>0</v>
      </c>
      <c r="H662" s="18">
        <v>0</v>
      </c>
      <c r="I662" s="18" t="s">
        <v>16</v>
      </c>
      <c r="J662" s="9"/>
    </row>
    <row r="663" spans="1:10" s="10" customFormat="1" ht="16.5" x14ac:dyDescent="0.25">
      <c r="A663" s="51"/>
      <c r="B663" s="54"/>
      <c r="C663" s="68"/>
      <c r="D663" s="68"/>
      <c r="E663" s="68"/>
      <c r="F663" s="8" t="s">
        <v>12</v>
      </c>
      <c r="G663" s="18">
        <v>0</v>
      </c>
      <c r="H663" s="18">
        <v>0</v>
      </c>
      <c r="I663" s="18" t="s">
        <v>16</v>
      </c>
      <c r="J663" s="9"/>
    </row>
    <row r="664" spans="1:10" s="10" customFormat="1" ht="25.5" customHeight="1" x14ac:dyDescent="0.25">
      <c r="A664" s="52"/>
      <c r="B664" s="55"/>
      <c r="C664" s="69"/>
      <c r="D664" s="69"/>
      <c r="E664" s="69"/>
      <c r="F664" s="8" t="s">
        <v>13</v>
      </c>
      <c r="G664" s="18">
        <v>86</v>
      </c>
      <c r="H664" s="18">
        <v>0</v>
      </c>
      <c r="I664" s="18">
        <f t="shared" si="158"/>
        <v>0</v>
      </c>
      <c r="J664" s="11"/>
    </row>
    <row r="665" spans="1:10" s="10" customFormat="1" ht="16.5" customHeight="1" x14ac:dyDescent="0.25">
      <c r="A665" s="50" t="s">
        <v>30</v>
      </c>
      <c r="B665" s="53" t="s">
        <v>31</v>
      </c>
      <c r="C665" s="49" t="s">
        <v>60</v>
      </c>
      <c r="D665" s="49">
        <v>2019</v>
      </c>
      <c r="E665" s="49">
        <v>2019</v>
      </c>
      <c r="F665" s="8" t="s">
        <v>9</v>
      </c>
      <c r="G665" s="18">
        <f>G666+G667+G668+G669</f>
        <v>0</v>
      </c>
      <c r="H665" s="18">
        <f t="shared" ref="H665" si="171">H666+H667+H668+H669</f>
        <v>0</v>
      </c>
      <c r="I665" s="18" t="s">
        <v>16</v>
      </c>
      <c r="J665" s="9"/>
    </row>
    <row r="666" spans="1:10" s="10" customFormat="1" ht="16.5" x14ac:dyDescent="0.25">
      <c r="A666" s="51"/>
      <c r="B666" s="54"/>
      <c r="C666" s="49"/>
      <c r="D666" s="49"/>
      <c r="E666" s="49"/>
      <c r="F666" s="8" t="s">
        <v>10</v>
      </c>
      <c r="G666" s="18">
        <v>0</v>
      </c>
      <c r="H666" s="18">
        <v>0</v>
      </c>
      <c r="I666" s="18" t="s">
        <v>16</v>
      </c>
      <c r="J666" s="9"/>
    </row>
    <row r="667" spans="1:10" s="10" customFormat="1" ht="25.5" x14ac:dyDescent="0.25">
      <c r="A667" s="51"/>
      <c r="B667" s="54"/>
      <c r="C667" s="49"/>
      <c r="D667" s="49"/>
      <c r="E667" s="49"/>
      <c r="F667" s="8" t="s">
        <v>11</v>
      </c>
      <c r="G667" s="18">
        <v>0</v>
      </c>
      <c r="H667" s="18">
        <v>0</v>
      </c>
      <c r="I667" s="18" t="s">
        <v>16</v>
      </c>
      <c r="J667" s="9"/>
    </row>
    <row r="668" spans="1:10" s="10" customFormat="1" ht="16.5" x14ac:dyDescent="0.25">
      <c r="A668" s="51"/>
      <c r="B668" s="54"/>
      <c r="C668" s="49"/>
      <c r="D668" s="49"/>
      <c r="E668" s="49"/>
      <c r="F668" s="8" t="s">
        <v>12</v>
      </c>
      <c r="G668" s="18">
        <v>0</v>
      </c>
      <c r="H668" s="18">
        <v>0</v>
      </c>
      <c r="I668" s="18" t="s">
        <v>16</v>
      </c>
      <c r="J668" s="9"/>
    </row>
    <row r="669" spans="1:10" s="10" customFormat="1" ht="25.5" customHeight="1" x14ac:dyDescent="0.25">
      <c r="A669" s="52"/>
      <c r="B669" s="55"/>
      <c r="C669" s="49"/>
      <c r="D669" s="49"/>
      <c r="E669" s="49"/>
      <c r="F669" s="8" t="s">
        <v>13</v>
      </c>
      <c r="G669" s="18">
        <v>0</v>
      </c>
      <c r="H669" s="18">
        <v>0</v>
      </c>
      <c r="I669" s="18" t="s">
        <v>16</v>
      </c>
      <c r="J669" s="11"/>
    </row>
    <row r="670" spans="1:10" s="10" customFormat="1" ht="16.5" customHeight="1" x14ac:dyDescent="0.25">
      <c r="A670" s="50" t="s">
        <v>32</v>
      </c>
      <c r="B670" s="53" t="s">
        <v>33</v>
      </c>
      <c r="C670" s="49" t="s">
        <v>60</v>
      </c>
      <c r="D670" s="49">
        <v>2019</v>
      </c>
      <c r="E670" s="49">
        <v>2019</v>
      </c>
      <c r="F670" s="8" t="s">
        <v>9</v>
      </c>
      <c r="G670" s="18">
        <f>G671+G672+G673+G674</f>
        <v>0</v>
      </c>
      <c r="H670" s="18">
        <f t="shared" ref="H670" si="172">H671+H672+H673+H674</f>
        <v>0</v>
      </c>
      <c r="I670" s="18" t="s">
        <v>16</v>
      </c>
      <c r="J670" s="9"/>
    </row>
    <row r="671" spans="1:10" s="10" customFormat="1" ht="16.5" x14ac:dyDescent="0.25">
      <c r="A671" s="51"/>
      <c r="B671" s="54"/>
      <c r="C671" s="49"/>
      <c r="D671" s="49"/>
      <c r="E671" s="49"/>
      <c r="F671" s="8" t="s">
        <v>10</v>
      </c>
      <c r="G671" s="18">
        <v>0</v>
      </c>
      <c r="H671" s="18">
        <v>0</v>
      </c>
      <c r="I671" s="18" t="s">
        <v>16</v>
      </c>
      <c r="J671" s="9"/>
    </row>
    <row r="672" spans="1:10" s="10" customFormat="1" ht="25.5" x14ac:dyDescent="0.25">
      <c r="A672" s="51"/>
      <c r="B672" s="54"/>
      <c r="C672" s="49"/>
      <c r="D672" s="49"/>
      <c r="E672" s="49"/>
      <c r="F672" s="8" t="s">
        <v>11</v>
      </c>
      <c r="G672" s="18">
        <v>0</v>
      </c>
      <c r="H672" s="18">
        <v>0</v>
      </c>
      <c r="I672" s="18" t="s">
        <v>16</v>
      </c>
      <c r="J672" s="9"/>
    </row>
    <row r="673" spans="1:10" s="10" customFormat="1" ht="16.5" x14ac:dyDescent="0.25">
      <c r="A673" s="51"/>
      <c r="B673" s="54"/>
      <c r="C673" s="49"/>
      <c r="D673" s="49"/>
      <c r="E673" s="49"/>
      <c r="F673" s="8" t="s">
        <v>12</v>
      </c>
      <c r="G673" s="18">
        <v>0</v>
      </c>
      <c r="H673" s="18">
        <v>0</v>
      </c>
      <c r="I673" s="18" t="s">
        <v>16</v>
      </c>
      <c r="J673" s="9"/>
    </row>
    <row r="674" spans="1:10" s="10" customFormat="1" ht="25.5" customHeight="1" x14ac:dyDescent="0.25">
      <c r="A674" s="52"/>
      <c r="B674" s="55"/>
      <c r="C674" s="49"/>
      <c r="D674" s="49"/>
      <c r="E674" s="49"/>
      <c r="F674" s="8" t="s">
        <v>13</v>
      </c>
      <c r="G674" s="18">
        <v>0</v>
      </c>
      <c r="H674" s="18">
        <v>0</v>
      </c>
      <c r="I674" s="18" t="s">
        <v>16</v>
      </c>
      <c r="J674" s="11"/>
    </row>
    <row r="675" spans="1:10" s="10" customFormat="1" ht="16.5" x14ac:dyDescent="0.25">
      <c r="A675" s="49">
        <v>3</v>
      </c>
      <c r="B675" s="49" t="s">
        <v>34</v>
      </c>
      <c r="C675" s="49"/>
      <c r="D675" s="49"/>
      <c r="E675" s="49"/>
      <c r="F675" s="8" t="s">
        <v>9</v>
      </c>
      <c r="G675" s="18">
        <f>G676+G677+G678+G679</f>
        <v>0</v>
      </c>
      <c r="H675" s="18">
        <f>H676+H677+H678+H679</f>
        <v>0</v>
      </c>
      <c r="I675" s="18" t="s">
        <v>16</v>
      </c>
      <c r="J675" s="9"/>
    </row>
    <row r="676" spans="1:10" s="10" customFormat="1" ht="16.5" x14ac:dyDescent="0.25">
      <c r="A676" s="49"/>
      <c r="B676" s="49"/>
      <c r="C676" s="49"/>
      <c r="D676" s="49"/>
      <c r="E676" s="49"/>
      <c r="F676" s="8" t="s">
        <v>10</v>
      </c>
      <c r="G676" s="18">
        <f t="shared" ref="G676:H676" si="173">G681+G686</f>
        <v>0</v>
      </c>
      <c r="H676" s="18">
        <f t="shared" si="173"/>
        <v>0</v>
      </c>
      <c r="I676" s="18" t="s">
        <v>16</v>
      </c>
      <c r="J676" s="9"/>
    </row>
    <row r="677" spans="1:10" s="10" customFormat="1" ht="25.5" x14ac:dyDescent="0.25">
      <c r="A677" s="49"/>
      <c r="B677" s="49"/>
      <c r="C677" s="49"/>
      <c r="D677" s="49"/>
      <c r="E677" s="49"/>
      <c r="F677" s="8" t="s">
        <v>11</v>
      </c>
      <c r="G677" s="18">
        <f t="shared" ref="G677:H677" si="174">G682+G687</f>
        <v>0</v>
      </c>
      <c r="H677" s="18">
        <f t="shared" si="174"/>
        <v>0</v>
      </c>
      <c r="I677" s="18" t="s">
        <v>16</v>
      </c>
      <c r="J677" s="9"/>
    </row>
    <row r="678" spans="1:10" s="10" customFormat="1" ht="16.5" x14ac:dyDescent="0.25">
      <c r="A678" s="49"/>
      <c r="B678" s="49"/>
      <c r="C678" s="49"/>
      <c r="D678" s="49"/>
      <c r="E678" s="49"/>
      <c r="F678" s="8" t="s">
        <v>12</v>
      </c>
      <c r="G678" s="18">
        <f t="shared" ref="G678:H678" si="175">G683+G688</f>
        <v>0</v>
      </c>
      <c r="H678" s="18">
        <f t="shared" si="175"/>
        <v>0</v>
      </c>
      <c r="I678" s="18" t="s">
        <v>16</v>
      </c>
      <c r="J678" s="9"/>
    </row>
    <row r="679" spans="1:10" s="10" customFormat="1" ht="25.5" x14ac:dyDescent="0.25">
      <c r="A679" s="49"/>
      <c r="B679" s="49"/>
      <c r="C679" s="49"/>
      <c r="D679" s="49"/>
      <c r="E679" s="49"/>
      <c r="F679" s="8" t="s">
        <v>13</v>
      </c>
      <c r="G679" s="18">
        <f>G684+G689</f>
        <v>0</v>
      </c>
      <c r="H679" s="18">
        <f>H684+H689</f>
        <v>0</v>
      </c>
      <c r="I679" s="18" t="s">
        <v>16</v>
      </c>
      <c r="J679" s="9"/>
    </row>
    <row r="680" spans="1:10" s="10" customFormat="1" ht="16.5" customHeight="1" x14ac:dyDescent="0.25">
      <c r="A680" s="50" t="s">
        <v>35</v>
      </c>
      <c r="B680" s="53" t="s">
        <v>36</v>
      </c>
      <c r="C680" s="49" t="s">
        <v>60</v>
      </c>
      <c r="D680" s="49">
        <v>2019</v>
      </c>
      <c r="E680" s="49">
        <v>2019</v>
      </c>
      <c r="F680" s="8" t="s">
        <v>9</v>
      </c>
      <c r="G680" s="18">
        <f>G681+G682+G683+G684</f>
        <v>0</v>
      </c>
      <c r="H680" s="18">
        <f t="shared" ref="H680" si="176">H681+H682+H683+H684</f>
        <v>0</v>
      </c>
      <c r="I680" s="18" t="s">
        <v>16</v>
      </c>
      <c r="J680" s="9"/>
    </row>
    <row r="681" spans="1:10" s="10" customFormat="1" ht="16.5" x14ac:dyDescent="0.25">
      <c r="A681" s="51"/>
      <c r="B681" s="54"/>
      <c r="C681" s="49"/>
      <c r="D681" s="49"/>
      <c r="E681" s="49"/>
      <c r="F681" s="8" t="s">
        <v>10</v>
      </c>
      <c r="G681" s="18">
        <v>0</v>
      </c>
      <c r="H681" s="18">
        <v>0</v>
      </c>
      <c r="I681" s="18" t="s">
        <v>16</v>
      </c>
      <c r="J681" s="9"/>
    </row>
    <row r="682" spans="1:10" s="10" customFormat="1" ht="25.5" x14ac:dyDescent="0.25">
      <c r="A682" s="51"/>
      <c r="B682" s="54"/>
      <c r="C682" s="49"/>
      <c r="D682" s="49"/>
      <c r="E682" s="49"/>
      <c r="F682" s="8" t="s">
        <v>11</v>
      </c>
      <c r="G682" s="18">
        <v>0</v>
      </c>
      <c r="H682" s="18">
        <v>0</v>
      </c>
      <c r="I682" s="18" t="s">
        <v>16</v>
      </c>
      <c r="J682" s="9"/>
    </row>
    <row r="683" spans="1:10" s="10" customFormat="1" ht="16.5" x14ac:dyDescent="0.25">
      <c r="A683" s="51"/>
      <c r="B683" s="54"/>
      <c r="C683" s="49"/>
      <c r="D683" s="49"/>
      <c r="E683" s="49"/>
      <c r="F683" s="8" t="s">
        <v>12</v>
      </c>
      <c r="G683" s="18">
        <v>0</v>
      </c>
      <c r="H683" s="18">
        <v>0</v>
      </c>
      <c r="I683" s="18" t="s">
        <v>16</v>
      </c>
      <c r="J683" s="9"/>
    </row>
    <row r="684" spans="1:10" s="10" customFormat="1" ht="25.5" customHeight="1" x14ac:dyDescent="0.25">
      <c r="A684" s="52"/>
      <c r="B684" s="55"/>
      <c r="C684" s="49"/>
      <c r="D684" s="49"/>
      <c r="E684" s="49"/>
      <c r="F684" s="8" t="s">
        <v>13</v>
      </c>
      <c r="G684" s="18">
        <v>0</v>
      </c>
      <c r="H684" s="18">
        <v>0</v>
      </c>
      <c r="I684" s="18" t="s">
        <v>16</v>
      </c>
      <c r="J684" s="11"/>
    </row>
    <row r="685" spans="1:10" s="10" customFormat="1" ht="16.5" customHeight="1" x14ac:dyDescent="0.25">
      <c r="A685" s="50" t="s">
        <v>37</v>
      </c>
      <c r="B685" s="53" t="s">
        <v>38</v>
      </c>
      <c r="C685" s="49" t="s">
        <v>60</v>
      </c>
      <c r="D685" s="49">
        <v>2019</v>
      </c>
      <c r="E685" s="49">
        <v>2019</v>
      </c>
      <c r="F685" s="8" t="s">
        <v>9</v>
      </c>
      <c r="G685" s="18">
        <f>G686+G687+G688+G689</f>
        <v>0</v>
      </c>
      <c r="H685" s="18">
        <f t="shared" ref="H685" si="177">H686+H687+H688+H689</f>
        <v>0</v>
      </c>
      <c r="I685" s="18" t="s">
        <v>16</v>
      </c>
      <c r="J685" s="9"/>
    </row>
    <row r="686" spans="1:10" s="10" customFormat="1" ht="16.5" x14ac:dyDescent="0.25">
      <c r="A686" s="51"/>
      <c r="B686" s="54"/>
      <c r="C686" s="49"/>
      <c r="D686" s="49"/>
      <c r="E686" s="49"/>
      <c r="F686" s="8" t="s">
        <v>10</v>
      </c>
      <c r="G686" s="18">
        <v>0</v>
      </c>
      <c r="H686" s="18">
        <v>0</v>
      </c>
      <c r="I686" s="18" t="s">
        <v>16</v>
      </c>
      <c r="J686" s="9"/>
    </row>
    <row r="687" spans="1:10" s="10" customFormat="1" ht="25.5" x14ac:dyDescent="0.25">
      <c r="A687" s="51"/>
      <c r="B687" s="54"/>
      <c r="C687" s="49"/>
      <c r="D687" s="49"/>
      <c r="E687" s="49"/>
      <c r="F687" s="8" t="s">
        <v>11</v>
      </c>
      <c r="G687" s="18">
        <v>0</v>
      </c>
      <c r="H687" s="18">
        <v>0</v>
      </c>
      <c r="I687" s="18" t="s">
        <v>16</v>
      </c>
      <c r="J687" s="9"/>
    </row>
    <row r="688" spans="1:10" s="10" customFormat="1" ht="16.5" x14ac:dyDescent="0.25">
      <c r="A688" s="51"/>
      <c r="B688" s="54"/>
      <c r="C688" s="49"/>
      <c r="D688" s="49"/>
      <c r="E688" s="49"/>
      <c r="F688" s="8" t="s">
        <v>12</v>
      </c>
      <c r="G688" s="18">
        <v>0</v>
      </c>
      <c r="H688" s="18">
        <v>0</v>
      </c>
      <c r="I688" s="18" t="s">
        <v>16</v>
      </c>
      <c r="J688" s="9"/>
    </row>
    <row r="689" spans="1:10" s="10" customFormat="1" ht="25.5" customHeight="1" x14ac:dyDescent="0.25">
      <c r="A689" s="52"/>
      <c r="B689" s="55"/>
      <c r="C689" s="49"/>
      <c r="D689" s="49"/>
      <c r="E689" s="49"/>
      <c r="F689" s="8" t="s">
        <v>13</v>
      </c>
      <c r="G689" s="18">
        <v>0</v>
      </c>
      <c r="H689" s="18">
        <v>0</v>
      </c>
      <c r="I689" s="18" t="s">
        <v>16</v>
      </c>
      <c r="J689" s="11"/>
    </row>
    <row r="690" spans="1:10" s="10" customFormat="1" ht="16.5" x14ac:dyDescent="0.25">
      <c r="A690" s="49">
        <v>4</v>
      </c>
      <c r="B690" s="49" t="s">
        <v>39</v>
      </c>
      <c r="C690" s="49"/>
      <c r="D690" s="49"/>
      <c r="E690" s="49"/>
      <c r="F690" s="8" t="s">
        <v>9</v>
      </c>
      <c r="G690" s="18">
        <f>G691+G692+G693+G694</f>
        <v>639.6</v>
      </c>
      <c r="H690" s="18">
        <f>H691+H692+H693+H694</f>
        <v>305.3</v>
      </c>
      <c r="I690" s="18">
        <f t="shared" ref="I690:I699" si="178">H690/G690*100</f>
        <v>47.732958098811757</v>
      </c>
      <c r="J690" s="9"/>
    </row>
    <row r="691" spans="1:10" s="10" customFormat="1" ht="16.5" x14ac:dyDescent="0.25">
      <c r="A691" s="49"/>
      <c r="B691" s="49"/>
      <c r="C691" s="49"/>
      <c r="D691" s="49"/>
      <c r="E691" s="49"/>
      <c r="F691" s="8" t="s">
        <v>10</v>
      </c>
      <c r="G691" s="18">
        <f>G696+G701+G706+G711+G716</f>
        <v>0</v>
      </c>
      <c r="H691" s="18">
        <f>H696+H701+H706+H711+H716</f>
        <v>0</v>
      </c>
      <c r="I691" s="18" t="s">
        <v>16</v>
      </c>
      <c r="J691" s="9"/>
    </row>
    <row r="692" spans="1:10" s="10" customFormat="1" ht="25.5" x14ac:dyDescent="0.25">
      <c r="A692" s="49"/>
      <c r="B692" s="49"/>
      <c r="C692" s="49"/>
      <c r="D692" s="49"/>
      <c r="E692" s="49"/>
      <c r="F692" s="8" t="s">
        <v>11</v>
      </c>
      <c r="G692" s="18">
        <f t="shared" ref="G692:H692" si="179">G697+G702+G707+G712+G717</f>
        <v>629.6</v>
      </c>
      <c r="H692" s="18">
        <f t="shared" si="179"/>
        <v>295.3</v>
      </c>
      <c r="I692" s="18">
        <f t="shared" si="178"/>
        <v>46.902795425667087</v>
      </c>
      <c r="J692" s="9"/>
    </row>
    <row r="693" spans="1:10" s="10" customFormat="1" ht="16.5" x14ac:dyDescent="0.25">
      <c r="A693" s="49"/>
      <c r="B693" s="49"/>
      <c r="C693" s="49"/>
      <c r="D693" s="49"/>
      <c r="E693" s="49"/>
      <c r="F693" s="8" t="s">
        <v>12</v>
      </c>
      <c r="G693" s="18">
        <f t="shared" ref="G693:H693" si="180">G698+G703+G708+G713+G718</f>
        <v>0</v>
      </c>
      <c r="H693" s="18">
        <f t="shared" si="180"/>
        <v>0</v>
      </c>
      <c r="I693" s="18" t="s">
        <v>16</v>
      </c>
      <c r="J693" s="9"/>
    </row>
    <row r="694" spans="1:10" s="10" customFormat="1" ht="25.5" x14ac:dyDescent="0.25">
      <c r="A694" s="49"/>
      <c r="B694" s="49"/>
      <c r="C694" s="49"/>
      <c r="D694" s="49"/>
      <c r="E694" s="49"/>
      <c r="F694" s="8" t="s">
        <v>13</v>
      </c>
      <c r="G694" s="18">
        <f t="shared" ref="G694:H694" si="181">G699+G704+G709+G714+G719</f>
        <v>10</v>
      </c>
      <c r="H694" s="18">
        <f t="shared" si="181"/>
        <v>10</v>
      </c>
      <c r="I694" s="18">
        <f t="shared" si="178"/>
        <v>100</v>
      </c>
      <c r="J694" s="9"/>
    </row>
    <row r="695" spans="1:10" s="10" customFormat="1" ht="16.5" customHeight="1" x14ac:dyDescent="0.25">
      <c r="A695" s="50" t="s">
        <v>40</v>
      </c>
      <c r="B695" s="53" t="s">
        <v>41</v>
      </c>
      <c r="C695" s="49" t="s">
        <v>60</v>
      </c>
      <c r="D695" s="49">
        <v>2019</v>
      </c>
      <c r="E695" s="49">
        <v>2019</v>
      </c>
      <c r="F695" s="8" t="s">
        <v>9</v>
      </c>
      <c r="G695" s="18">
        <f>G696+G697+G698+G699</f>
        <v>10</v>
      </c>
      <c r="H695" s="18">
        <f t="shared" ref="H695" si="182">H696+H697+H698+H699</f>
        <v>10</v>
      </c>
      <c r="I695" s="18">
        <f t="shared" si="178"/>
        <v>100</v>
      </c>
      <c r="J695" s="9"/>
    </row>
    <row r="696" spans="1:10" s="10" customFormat="1" ht="16.5" x14ac:dyDescent="0.25">
      <c r="A696" s="51"/>
      <c r="B696" s="54"/>
      <c r="C696" s="49"/>
      <c r="D696" s="49"/>
      <c r="E696" s="49"/>
      <c r="F696" s="8" t="s">
        <v>10</v>
      </c>
      <c r="G696" s="18">
        <v>0</v>
      </c>
      <c r="H696" s="18">
        <v>0</v>
      </c>
      <c r="I696" s="18" t="s">
        <v>16</v>
      </c>
      <c r="J696" s="9"/>
    </row>
    <row r="697" spans="1:10" s="10" customFormat="1" ht="25.5" x14ac:dyDescent="0.25">
      <c r="A697" s="51"/>
      <c r="B697" s="54"/>
      <c r="C697" s="49"/>
      <c r="D697" s="49"/>
      <c r="E697" s="49"/>
      <c r="F697" s="8" t="s">
        <v>11</v>
      </c>
      <c r="G697" s="18">
        <v>0</v>
      </c>
      <c r="H697" s="18">
        <v>0</v>
      </c>
      <c r="I697" s="18" t="s">
        <v>16</v>
      </c>
      <c r="J697" s="9"/>
    </row>
    <row r="698" spans="1:10" s="10" customFormat="1" ht="16.5" x14ac:dyDescent="0.25">
      <c r="A698" s="51"/>
      <c r="B698" s="54"/>
      <c r="C698" s="49"/>
      <c r="D698" s="49"/>
      <c r="E698" s="49"/>
      <c r="F698" s="8" t="s">
        <v>12</v>
      </c>
      <c r="G698" s="18">
        <v>0</v>
      </c>
      <c r="H698" s="18">
        <v>0</v>
      </c>
      <c r="I698" s="18" t="s">
        <v>16</v>
      </c>
      <c r="J698" s="9"/>
    </row>
    <row r="699" spans="1:10" s="10" customFormat="1" ht="25.5" customHeight="1" x14ac:dyDescent="0.25">
      <c r="A699" s="52"/>
      <c r="B699" s="55"/>
      <c r="C699" s="49"/>
      <c r="D699" s="49"/>
      <c r="E699" s="49"/>
      <c r="F699" s="8" t="s">
        <v>13</v>
      </c>
      <c r="G699" s="18">
        <v>10</v>
      </c>
      <c r="H699" s="18">
        <v>10</v>
      </c>
      <c r="I699" s="18">
        <f t="shared" si="178"/>
        <v>100</v>
      </c>
      <c r="J699" s="11"/>
    </row>
    <row r="700" spans="1:10" s="10" customFormat="1" ht="16.5" customHeight="1" x14ac:dyDescent="0.25">
      <c r="A700" s="50" t="s">
        <v>42</v>
      </c>
      <c r="B700" s="53" t="s">
        <v>43</v>
      </c>
      <c r="C700" s="49" t="s">
        <v>60</v>
      </c>
      <c r="D700" s="49">
        <v>2019</v>
      </c>
      <c r="E700" s="49">
        <v>2019</v>
      </c>
      <c r="F700" s="8" t="s">
        <v>9</v>
      </c>
      <c r="G700" s="18">
        <f>G701+G702+G703+G704</f>
        <v>0</v>
      </c>
      <c r="H700" s="18">
        <f t="shared" ref="H700" si="183">H701+H702+H703+H704</f>
        <v>0</v>
      </c>
      <c r="I700" s="18" t="s">
        <v>16</v>
      </c>
      <c r="J700" s="9"/>
    </row>
    <row r="701" spans="1:10" s="10" customFormat="1" ht="16.5" x14ac:dyDescent="0.25">
      <c r="A701" s="51"/>
      <c r="B701" s="54"/>
      <c r="C701" s="49"/>
      <c r="D701" s="49"/>
      <c r="E701" s="49"/>
      <c r="F701" s="8" t="s">
        <v>10</v>
      </c>
      <c r="G701" s="18">
        <v>0</v>
      </c>
      <c r="H701" s="18">
        <v>0</v>
      </c>
      <c r="I701" s="18" t="s">
        <v>16</v>
      </c>
      <c r="J701" s="9"/>
    </row>
    <row r="702" spans="1:10" s="10" customFormat="1" ht="25.5" x14ac:dyDescent="0.25">
      <c r="A702" s="51"/>
      <c r="B702" s="54"/>
      <c r="C702" s="49"/>
      <c r="D702" s="49"/>
      <c r="E702" s="49"/>
      <c r="F702" s="8" t="s">
        <v>11</v>
      </c>
      <c r="G702" s="18">
        <v>0</v>
      </c>
      <c r="H702" s="18">
        <v>0</v>
      </c>
      <c r="I702" s="18" t="s">
        <v>16</v>
      </c>
      <c r="J702" s="9"/>
    </row>
    <row r="703" spans="1:10" s="10" customFormat="1" ht="16.5" x14ac:dyDescent="0.25">
      <c r="A703" s="51"/>
      <c r="B703" s="54"/>
      <c r="C703" s="49"/>
      <c r="D703" s="49"/>
      <c r="E703" s="49"/>
      <c r="F703" s="8" t="s">
        <v>12</v>
      </c>
      <c r="G703" s="18">
        <v>0</v>
      </c>
      <c r="H703" s="18">
        <v>0</v>
      </c>
      <c r="I703" s="18" t="s">
        <v>16</v>
      </c>
      <c r="J703" s="9"/>
    </row>
    <row r="704" spans="1:10" s="10" customFormat="1" ht="25.5" customHeight="1" x14ac:dyDescent="0.25">
      <c r="A704" s="52"/>
      <c r="B704" s="55"/>
      <c r="C704" s="49"/>
      <c r="D704" s="49"/>
      <c r="E704" s="49"/>
      <c r="F704" s="8" t="s">
        <v>13</v>
      </c>
      <c r="G704" s="18">
        <v>0</v>
      </c>
      <c r="H704" s="18">
        <v>0</v>
      </c>
      <c r="I704" s="18" t="s">
        <v>16</v>
      </c>
      <c r="J704" s="11"/>
    </row>
    <row r="705" spans="1:10" s="10" customFormat="1" ht="16.5" customHeight="1" x14ac:dyDescent="0.25">
      <c r="A705" s="50" t="s">
        <v>44</v>
      </c>
      <c r="B705" s="53" t="s">
        <v>45</v>
      </c>
      <c r="C705" s="49" t="s">
        <v>60</v>
      </c>
      <c r="D705" s="49">
        <v>2019</v>
      </c>
      <c r="E705" s="49">
        <v>2019</v>
      </c>
      <c r="F705" s="8" t="s">
        <v>9</v>
      </c>
      <c r="G705" s="18">
        <f>G706+G707+G708+G709</f>
        <v>0</v>
      </c>
      <c r="H705" s="18">
        <f t="shared" ref="H705" si="184">H706+H707+H708+H709</f>
        <v>0</v>
      </c>
      <c r="I705" s="18" t="s">
        <v>16</v>
      </c>
      <c r="J705" s="9"/>
    </row>
    <row r="706" spans="1:10" s="10" customFormat="1" ht="16.5" x14ac:dyDescent="0.25">
      <c r="A706" s="51"/>
      <c r="B706" s="54"/>
      <c r="C706" s="49"/>
      <c r="D706" s="49"/>
      <c r="E706" s="49"/>
      <c r="F706" s="8" t="s">
        <v>10</v>
      </c>
      <c r="G706" s="18">
        <v>0</v>
      </c>
      <c r="H706" s="18">
        <v>0</v>
      </c>
      <c r="I706" s="18" t="s">
        <v>16</v>
      </c>
      <c r="J706" s="9"/>
    </row>
    <row r="707" spans="1:10" s="10" customFormat="1" ht="25.5" x14ac:dyDescent="0.25">
      <c r="A707" s="51"/>
      <c r="B707" s="54"/>
      <c r="C707" s="49"/>
      <c r="D707" s="49"/>
      <c r="E707" s="49"/>
      <c r="F707" s="8" t="s">
        <v>11</v>
      </c>
      <c r="G707" s="18">
        <v>0</v>
      </c>
      <c r="H707" s="18">
        <v>0</v>
      </c>
      <c r="I707" s="18" t="s">
        <v>16</v>
      </c>
      <c r="J707" s="9"/>
    </row>
    <row r="708" spans="1:10" s="10" customFormat="1" ht="16.5" x14ac:dyDescent="0.25">
      <c r="A708" s="51"/>
      <c r="B708" s="54"/>
      <c r="C708" s="49"/>
      <c r="D708" s="49"/>
      <c r="E708" s="49"/>
      <c r="F708" s="8" t="s">
        <v>12</v>
      </c>
      <c r="G708" s="18">
        <v>0</v>
      </c>
      <c r="H708" s="18">
        <v>0</v>
      </c>
      <c r="I708" s="18" t="s">
        <v>16</v>
      </c>
      <c r="J708" s="9"/>
    </row>
    <row r="709" spans="1:10" s="10" customFormat="1" ht="25.5" customHeight="1" x14ac:dyDescent="0.25">
      <c r="A709" s="52"/>
      <c r="B709" s="55"/>
      <c r="C709" s="49"/>
      <c r="D709" s="49"/>
      <c r="E709" s="49"/>
      <c r="F709" s="8" t="s">
        <v>13</v>
      </c>
      <c r="G709" s="18">
        <v>0</v>
      </c>
      <c r="H709" s="18">
        <v>0</v>
      </c>
      <c r="I709" s="18" t="s">
        <v>16</v>
      </c>
      <c r="J709" s="11"/>
    </row>
    <row r="710" spans="1:10" s="10" customFormat="1" ht="16.5" customHeight="1" x14ac:dyDescent="0.25">
      <c r="A710" s="50" t="s">
        <v>46</v>
      </c>
      <c r="B710" s="53" t="s">
        <v>47</v>
      </c>
      <c r="C710" s="49" t="s">
        <v>60</v>
      </c>
      <c r="D710" s="49">
        <v>2019</v>
      </c>
      <c r="E710" s="49">
        <v>2019</v>
      </c>
      <c r="F710" s="8" t="s">
        <v>9</v>
      </c>
      <c r="G710" s="18">
        <f>G711+G712+G713+G714</f>
        <v>0</v>
      </c>
      <c r="H710" s="18">
        <f t="shared" ref="H710" si="185">H711+H712+H713+H714</f>
        <v>0</v>
      </c>
      <c r="I710" s="18" t="s">
        <v>16</v>
      </c>
      <c r="J710" s="9"/>
    </row>
    <row r="711" spans="1:10" s="10" customFormat="1" ht="16.5" x14ac:dyDescent="0.25">
      <c r="A711" s="51"/>
      <c r="B711" s="54"/>
      <c r="C711" s="49"/>
      <c r="D711" s="49"/>
      <c r="E711" s="49"/>
      <c r="F711" s="8" t="s">
        <v>10</v>
      </c>
      <c r="G711" s="18">
        <v>0</v>
      </c>
      <c r="H711" s="18">
        <v>0</v>
      </c>
      <c r="I711" s="18" t="s">
        <v>16</v>
      </c>
      <c r="J711" s="9"/>
    </row>
    <row r="712" spans="1:10" s="10" customFormat="1" ht="25.5" x14ac:dyDescent="0.25">
      <c r="A712" s="51"/>
      <c r="B712" s="54"/>
      <c r="C712" s="49"/>
      <c r="D712" s="49"/>
      <c r="E712" s="49"/>
      <c r="F712" s="8" t="s">
        <v>11</v>
      </c>
      <c r="G712" s="18">
        <v>0</v>
      </c>
      <c r="H712" s="18">
        <v>0</v>
      </c>
      <c r="I712" s="18" t="s">
        <v>16</v>
      </c>
      <c r="J712" s="9"/>
    </row>
    <row r="713" spans="1:10" s="10" customFormat="1" ht="16.5" x14ac:dyDescent="0.25">
      <c r="A713" s="51"/>
      <c r="B713" s="54"/>
      <c r="C713" s="49"/>
      <c r="D713" s="49"/>
      <c r="E713" s="49"/>
      <c r="F713" s="8" t="s">
        <v>12</v>
      </c>
      <c r="G713" s="18">
        <v>0</v>
      </c>
      <c r="H713" s="18">
        <v>0</v>
      </c>
      <c r="I713" s="18" t="s">
        <v>16</v>
      </c>
      <c r="J713" s="9"/>
    </row>
    <row r="714" spans="1:10" s="10" customFormat="1" ht="25.5" customHeight="1" x14ac:dyDescent="0.25">
      <c r="A714" s="52"/>
      <c r="B714" s="55"/>
      <c r="C714" s="49"/>
      <c r="D714" s="49"/>
      <c r="E714" s="49"/>
      <c r="F714" s="8" t="s">
        <v>13</v>
      </c>
      <c r="G714" s="18">
        <v>0</v>
      </c>
      <c r="H714" s="18">
        <v>0</v>
      </c>
      <c r="I714" s="18" t="s">
        <v>16</v>
      </c>
      <c r="J714" s="11"/>
    </row>
    <row r="715" spans="1:10" s="10" customFormat="1" ht="16.5" customHeight="1" x14ac:dyDescent="0.25">
      <c r="A715" s="50" t="s">
        <v>48</v>
      </c>
      <c r="B715" s="53" t="s">
        <v>49</v>
      </c>
      <c r="C715" s="49" t="s">
        <v>60</v>
      </c>
      <c r="D715" s="49">
        <v>2019</v>
      </c>
      <c r="E715" s="49">
        <v>2019</v>
      </c>
      <c r="F715" s="8" t="s">
        <v>9</v>
      </c>
      <c r="G715" s="18">
        <f>G716+G717+G718+G719</f>
        <v>629.6</v>
      </c>
      <c r="H715" s="18">
        <f t="shared" ref="H715" si="186">H716+H717+H718+H719</f>
        <v>295.3</v>
      </c>
      <c r="I715" s="18">
        <f>H715/G715*100</f>
        <v>46.902795425667087</v>
      </c>
      <c r="J715" s="9"/>
    </row>
    <row r="716" spans="1:10" s="10" customFormat="1" ht="16.5" x14ac:dyDescent="0.25">
      <c r="A716" s="51"/>
      <c r="B716" s="54"/>
      <c r="C716" s="49"/>
      <c r="D716" s="49"/>
      <c r="E716" s="49"/>
      <c r="F716" s="8" t="s">
        <v>10</v>
      </c>
      <c r="G716" s="18">
        <v>0</v>
      </c>
      <c r="H716" s="18">
        <v>0</v>
      </c>
      <c r="I716" s="18" t="s">
        <v>16</v>
      </c>
      <c r="J716" s="9"/>
    </row>
    <row r="717" spans="1:10" s="10" customFormat="1" ht="25.5" x14ac:dyDescent="0.25">
      <c r="A717" s="51"/>
      <c r="B717" s="54"/>
      <c r="C717" s="49"/>
      <c r="D717" s="49"/>
      <c r="E717" s="49"/>
      <c r="F717" s="8" t="s">
        <v>11</v>
      </c>
      <c r="G717" s="18">
        <v>629.6</v>
      </c>
      <c r="H717" s="18">
        <v>295.3</v>
      </c>
      <c r="I717" s="18">
        <f t="shared" ref="I717" si="187">H717/G717*100</f>
        <v>46.902795425667087</v>
      </c>
      <c r="J717" s="9"/>
    </row>
    <row r="718" spans="1:10" s="10" customFormat="1" ht="16.5" x14ac:dyDescent="0.25">
      <c r="A718" s="51"/>
      <c r="B718" s="54"/>
      <c r="C718" s="49"/>
      <c r="D718" s="49"/>
      <c r="E718" s="49"/>
      <c r="F718" s="8" t="s">
        <v>12</v>
      </c>
      <c r="G718" s="18">
        <v>0</v>
      </c>
      <c r="H718" s="18">
        <v>0</v>
      </c>
      <c r="I718" s="18" t="s">
        <v>16</v>
      </c>
      <c r="J718" s="9"/>
    </row>
    <row r="719" spans="1:10" s="10" customFormat="1" ht="25.5" customHeight="1" x14ac:dyDescent="0.25">
      <c r="A719" s="52"/>
      <c r="B719" s="55"/>
      <c r="C719" s="49"/>
      <c r="D719" s="49"/>
      <c r="E719" s="49"/>
      <c r="F719" s="8" t="s">
        <v>13</v>
      </c>
      <c r="G719" s="18">
        <v>0</v>
      </c>
      <c r="H719" s="18">
        <v>0</v>
      </c>
      <c r="I719" s="18" t="s">
        <v>16</v>
      </c>
      <c r="J719" s="11"/>
    </row>
    <row r="720" spans="1:10" s="10" customFormat="1" ht="16.5" x14ac:dyDescent="0.25">
      <c r="A720" s="49">
        <v>5</v>
      </c>
      <c r="B720" s="49" t="s">
        <v>50</v>
      </c>
      <c r="C720" s="49"/>
      <c r="D720" s="49"/>
      <c r="E720" s="49"/>
      <c r="F720" s="8" t="s">
        <v>9</v>
      </c>
      <c r="G720" s="18">
        <f>G721+G722+G723+G724</f>
        <v>0</v>
      </c>
      <c r="H720" s="18">
        <f>H721+H722+H723+H724</f>
        <v>0</v>
      </c>
      <c r="I720" s="18" t="s">
        <v>16</v>
      </c>
      <c r="J720" s="9"/>
    </row>
    <row r="721" spans="1:10" s="10" customFormat="1" ht="16.5" x14ac:dyDescent="0.25">
      <c r="A721" s="49"/>
      <c r="B721" s="49"/>
      <c r="C721" s="49"/>
      <c r="D721" s="49"/>
      <c r="E721" s="49"/>
      <c r="F721" s="8" t="s">
        <v>10</v>
      </c>
      <c r="G721" s="18">
        <f>G726</f>
        <v>0</v>
      </c>
      <c r="H721" s="18">
        <f>H726</f>
        <v>0</v>
      </c>
      <c r="I721" s="18" t="s">
        <v>16</v>
      </c>
      <c r="J721" s="9"/>
    </row>
    <row r="722" spans="1:10" s="10" customFormat="1" ht="25.5" x14ac:dyDescent="0.25">
      <c r="A722" s="49"/>
      <c r="B722" s="49"/>
      <c r="C722" s="49"/>
      <c r="D722" s="49"/>
      <c r="E722" s="49"/>
      <c r="F722" s="8" t="s">
        <v>11</v>
      </c>
      <c r="G722" s="18">
        <f t="shared" ref="G722:H722" si="188">G727</f>
        <v>0</v>
      </c>
      <c r="H722" s="18">
        <f t="shared" si="188"/>
        <v>0</v>
      </c>
      <c r="I722" s="18" t="s">
        <v>16</v>
      </c>
      <c r="J722" s="9"/>
    </row>
    <row r="723" spans="1:10" s="10" customFormat="1" ht="16.5" x14ac:dyDescent="0.25">
      <c r="A723" s="49"/>
      <c r="B723" s="49"/>
      <c r="C723" s="49"/>
      <c r="D723" s="49"/>
      <c r="E723" s="49"/>
      <c r="F723" s="8" t="s">
        <v>12</v>
      </c>
      <c r="G723" s="18">
        <f t="shared" ref="G723:H723" si="189">G728</f>
        <v>0</v>
      </c>
      <c r="H723" s="18">
        <f t="shared" si="189"/>
        <v>0</v>
      </c>
      <c r="I723" s="18" t="s">
        <v>16</v>
      </c>
      <c r="J723" s="9"/>
    </row>
    <row r="724" spans="1:10" s="10" customFormat="1" ht="25.5" x14ac:dyDescent="0.25">
      <c r="A724" s="49"/>
      <c r="B724" s="49"/>
      <c r="C724" s="49"/>
      <c r="D724" s="49"/>
      <c r="E724" s="49"/>
      <c r="F724" s="8" t="s">
        <v>13</v>
      </c>
      <c r="G724" s="18">
        <f t="shared" ref="G724:H724" si="190">G729</f>
        <v>0</v>
      </c>
      <c r="H724" s="18">
        <f t="shared" si="190"/>
        <v>0</v>
      </c>
      <c r="I724" s="18" t="s">
        <v>16</v>
      </c>
      <c r="J724" s="9"/>
    </row>
    <row r="725" spans="1:10" s="10" customFormat="1" ht="16.5" customHeight="1" x14ac:dyDescent="0.25">
      <c r="A725" s="50" t="s">
        <v>51</v>
      </c>
      <c r="B725" s="53" t="s">
        <v>52</v>
      </c>
      <c r="C725" s="49" t="s">
        <v>60</v>
      </c>
      <c r="D725" s="49">
        <v>2019</v>
      </c>
      <c r="E725" s="49">
        <v>2019</v>
      </c>
      <c r="F725" s="8" t="s">
        <v>9</v>
      </c>
      <c r="G725" s="18">
        <f>G726+G727+G728+G729</f>
        <v>0</v>
      </c>
      <c r="H725" s="18">
        <f t="shared" ref="H725" si="191">H726+H727+H728+H729</f>
        <v>0</v>
      </c>
      <c r="I725" s="18" t="s">
        <v>16</v>
      </c>
      <c r="J725" s="9"/>
    </row>
    <row r="726" spans="1:10" s="10" customFormat="1" ht="16.5" x14ac:dyDescent="0.25">
      <c r="A726" s="51"/>
      <c r="B726" s="54"/>
      <c r="C726" s="49"/>
      <c r="D726" s="49"/>
      <c r="E726" s="49"/>
      <c r="F726" s="8" t="s">
        <v>10</v>
      </c>
      <c r="G726" s="18">
        <v>0</v>
      </c>
      <c r="H726" s="18">
        <v>0</v>
      </c>
      <c r="I726" s="18" t="s">
        <v>16</v>
      </c>
      <c r="J726" s="9"/>
    </row>
    <row r="727" spans="1:10" s="10" customFormat="1" ht="25.5" x14ac:dyDescent="0.25">
      <c r="A727" s="51"/>
      <c r="B727" s="54"/>
      <c r="C727" s="49"/>
      <c r="D727" s="49"/>
      <c r="E727" s="49"/>
      <c r="F727" s="8" t="s">
        <v>11</v>
      </c>
      <c r="G727" s="18">
        <v>0</v>
      </c>
      <c r="H727" s="18">
        <v>0</v>
      </c>
      <c r="I727" s="18" t="s">
        <v>16</v>
      </c>
      <c r="J727" s="9"/>
    </row>
    <row r="728" spans="1:10" s="10" customFormat="1" ht="16.5" x14ac:dyDescent="0.25">
      <c r="A728" s="51"/>
      <c r="B728" s="54"/>
      <c r="C728" s="49"/>
      <c r="D728" s="49"/>
      <c r="E728" s="49"/>
      <c r="F728" s="8" t="s">
        <v>12</v>
      </c>
      <c r="G728" s="18">
        <v>0</v>
      </c>
      <c r="H728" s="18">
        <v>0</v>
      </c>
      <c r="I728" s="18" t="s">
        <v>16</v>
      </c>
      <c r="J728" s="9"/>
    </row>
    <row r="729" spans="1:10" s="10" customFormat="1" ht="25.5" customHeight="1" x14ac:dyDescent="0.25">
      <c r="A729" s="52"/>
      <c r="B729" s="55"/>
      <c r="C729" s="49"/>
      <c r="D729" s="49"/>
      <c r="E729" s="49"/>
      <c r="F729" s="8" t="s">
        <v>13</v>
      </c>
      <c r="G729" s="18">
        <v>0</v>
      </c>
      <c r="H729" s="18">
        <v>0</v>
      </c>
      <c r="I729" s="18" t="s">
        <v>16</v>
      </c>
      <c r="J729" s="11"/>
    </row>
    <row r="732" spans="1:10" s="92" customFormat="1" x14ac:dyDescent="0.25">
      <c r="A732" s="90"/>
      <c r="B732" s="90" t="s">
        <v>210</v>
      </c>
      <c r="C732" s="90"/>
      <c r="D732" s="90"/>
      <c r="E732" s="90"/>
      <c r="F732" s="90"/>
      <c r="G732" s="28"/>
      <c r="H732" s="91" t="s">
        <v>211</v>
      </c>
      <c r="I732" s="28"/>
    </row>
  </sheetData>
  <mergeCells count="572">
    <mergeCell ref="A590:A594"/>
    <mergeCell ref="B590:E594"/>
    <mergeCell ref="A595:A599"/>
    <mergeCell ref="B595:B599"/>
    <mergeCell ref="C595:C599"/>
    <mergeCell ref="D595:D599"/>
    <mergeCell ref="E595:E599"/>
    <mergeCell ref="A600:A604"/>
    <mergeCell ref="B600:B604"/>
    <mergeCell ref="C600:C604"/>
    <mergeCell ref="D600:D604"/>
    <mergeCell ref="E600:E604"/>
    <mergeCell ref="A575:A579"/>
    <mergeCell ref="B575:E579"/>
    <mergeCell ref="B580:B584"/>
    <mergeCell ref="C580:C584"/>
    <mergeCell ref="D580:D584"/>
    <mergeCell ref="E580:E584"/>
    <mergeCell ref="A580:A584"/>
    <mergeCell ref="A585:A589"/>
    <mergeCell ref="B585:B589"/>
    <mergeCell ref="C585:C589"/>
    <mergeCell ref="D585:D589"/>
    <mergeCell ref="E585:E589"/>
    <mergeCell ref="A565:A569"/>
    <mergeCell ref="B565:B569"/>
    <mergeCell ref="C565:C569"/>
    <mergeCell ref="D565:D569"/>
    <mergeCell ref="E565:E569"/>
    <mergeCell ref="A570:A574"/>
    <mergeCell ref="B570:B574"/>
    <mergeCell ref="C570:C574"/>
    <mergeCell ref="D570:D574"/>
    <mergeCell ref="E570:E574"/>
    <mergeCell ref="A550:A554"/>
    <mergeCell ref="B550:E554"/>
    <mergeCell ref="A555:A559"/>
    <mergeCell ref="B555:B559"/>
    <mergeCell ref="C555:C559"/>
    <mergeCell ref="D555:D559"/>
    <mergeCell ref="E555:E559"/>
    <mergeCell ref="A560:A564"/>
    <mergeCell ref="B560:B564"/>
    <mergeCell ref="C560:C564"/>
    <mergeCell ref="D560:D564"/>
    <mergeCell ref="E560:E564"/>
    <mergeCell ref="A545:A549"/>
    <mergeCell ref="B545:B549"/>
    <mergeCell ref="C545:C549"/>
    <mergeCell ref="D545:D549"/>
    <mergeCell ref="E545:E549"/>
    <mergeCell ref="A525:E529"/>
    <mergeCell ref="A530:A534"/>
    <mergeCell ref="B530:E534"/>
    <mergeCell ref="A535:A539"/>
    <mergeCell ref="B535:B539"/>
    <mergeCell ref="C535:C539"/>
    <mergeCell ref="D535:D539"/>
    <mergeCell ref="E535:E539"/>
    <mergeCell ref="A540:A544"/>
    <mergeCell ref="B540:B544"/>
    <mergeCell ref="C540:C544"/>
    <mergeCell ref="D540:D544"/>
    <mergeCell ref="E540:E544"/>
    <mergeCell ref="A45:A49"/>
    <mergeCell ref="B45:B49"/>
    <mergeCell ref="C45:C49"/>
    <mergeCell ref="D45:D49"/>
    <mergeCell ref="E45:E49"/>
    <mergeCell ref="A25:A29"/>
    <mergeCell ref="B25:B29"/>
    <mergeCell ref="C25:C29"/>
    <mergeCell ref="D25:D29"/>
    <mergeCell ref="E25:E29"/>
    <mergeCell ref="A30:A34"/>
    <mergeCell ref="B30:B34"/>
    <mergeCell ref="C30:C34"/>
    <mergeCell ref="D30:D34"/>
    <mergeCell ref="E30:E34"/>
    <mergeCell ref="A35:A39"/>
    <mergeCell ref="B35:B39"/>
    <mergeCell ref="C35:C39"/>
    <mergeCell ref="D35:D39"/>
    <mergeCell ref="E35:E39"/>
    <mergeCell ref="A10:E14"/>
    <mergeCell ref="A15:A19"/>
    <mergeCell ref="B15:E19"/>
    <mergeCell ref="A20:A24"/>
    <mergeCell ref="B20:B24"/>
    <mergeCell ref="C20:C24"/>
    <mergeCell ref="D20:D24"/>
    <mergeCell ref="E20:E24"/>
    <mergeCell ref="A40:A44"/>
    <mergeCell ref="B40:E44"/>
    <mergeCell ref="A330:A334"/>
    <mergeCell ref="B330:B334"/>
    <mergeCell ref="C330:C334"/>
    <mergeCell ref="D330:D334"/>
    <mergeCell ref="E330:E334"/>
    <mergeCell ref="A335:A339"/>
    <mergeCell ref="B335:B339"/>
    <mergeCell ref="C335:C339"/>
    <mergeCell ref="D335:D339"/>
    <mergeCell ref="E335:E339"/>
    <mergeCell ref="A340:A344"/>
    <mergeCell ref="B340:E344"/>
    <mergeCell ref="A345:A349"/>
    <mergeCell ref="B345:B349"/>
    <mergeCell ref="C345:C349"/>
    <mergeCell ref="D345:D349"/>
    <mergeCell ref="E345:E349"/>
    <mergeCell ref="A350:A354"/>
    <mergeCell ref="B350:B354"/>
    <mergeCell ref="C350:C354"/>
    <mergeCell ref="D350:D354"/>
    <mergeCell ref="E350:E354"/>
    <mergeCell ref="D190:D194"/>
    <mergeCell ref="E190:E194"/>
    <mergeCell ref="A195:E199"/>
    <mergeCell ref="A200:A204"/>
    <mergeCell ref="B200:B204"/>
    <mergeCell ref="C200:C204"/>
    <mergeCell ref="D200:D204"/>
    <mergeCell ref="E200:E204"/>
    <mergeCell ref="A205:A209"/>
    <mergeCell ref="B205:B209"/>
    <mergeCell ref="C205:C209"/>
    <mergeCell ref="D205:D209"/>
    <mergeCell ref="A60:A64"/>
    <mergeCell ref="B60:B64"/>
    <mergeCell ref="C60:C64"/>
    <mergeCell ref="D60:D64"/>
    <mergeCell ref="E60:E64"/>
    <mergeCell ref="A140:E144"/>
    <mergeCell ref="A145:A149"/>
    <mergeCell ref="B145:E149"/>
    <mergeCell ref="A150:A154"/>
    <mergeCell ref="A65:E69"/>
    <mergeCell ref="A70:A74"/>
    <mergeCell ref="B70:E74"/>
    <mergeCell ref="A75:A79"/>
    <mergeCell ref="B75:B79"/>
    <mergeCell ref="D75:D79"/>
    <mergeCell ref="E75:E79"/>
    <mergeCell ref="C75:C79"/>
    <mergeCell ref="A90:A94"/>
    <mergeCell ref="B90:B94"/>
    <mergeCell ref="D90:D94"/>
    <mergeCell ref="E90:E94"/>
    <mergeCell ref="A95:A99"/>
    <mergeCell ref="B95:E99"/>
    <mergeCell ref="C90:C94"/>
    <mergeCell ref="B465:B469"/>
    <mergeCell ref="C465:C469"/>
    <mergeCell ref="D465:D469"/>
    <mergeCell ref="E465:E469"/>
    <mergeCell ref="B470:B474"/>
    <mergeCell ref="C470:C474"/>
    <mergeCell ref="D470:D474"/>
    <mergeCell ref="E470:E474"/>
    <mergeCell ref="B150:B154"/>
    <mergeCell ref="C150:C154"/>
    <mergeCell ref="D150:D154"/>
    <mergeCell ref="E150:E154"/>
    <mergeCell ref="B160:B164"/>
    <mergeCell ref="A315:E319"/>
    <mergeCell ref="A320:A324"/>
    <mergeCell ref="B320:E324"/>
    <mergeCell ref="A325:A329"/>
    <mergeCell ref="B325:B329"/>
    <mergeCell ref="C325:C329"/>
    <mergeCell ref="D325:D329"/>
    <mergeCell ref="E325:E329"/>
    <mergeCell ref="A155:A159"/>
    <mergeCell ref="B155:E159"/>
    <mergeCell ref="A160:A164"/>
    <mergeCell ref="A635:A639"/>
    <mergeCell ref="B635:B639"/>
    <mergeCell ref="C635:C639"/>
    <mergeCell ref="D635:D639"/>
    <mergeCell ref="E635:E639"/>
    <mergeCell ref="A625:E629"/>
    <mergeCell ref="A630:A634"/>
    <mergeCell ref="B630:E634"/>
    <mergeCell ref="A1:I1"/>
    <mergeCell ref="A2:I2"/>
    <mergeCell ref="A3:I3"/>
    <mergeCell ref="A7:A8"/>
    <mergeCell ref="B7:B8"/>
    <mergeCell ref="C7:C8"/>
    <mergeCell ref="D7:E7"/>
    <mergeCell ref="H7:H8"/>
    <mergeCell ref="I7:I8"/>
    <mergeCell ref="F7:F8"/>
    <mergeCell ref="G7:G8"/>
    <mergeCell ref="A455:E459"/>
    <mergeCell ref="A460:A464"/>
    <mergeCell ref="B460:E464"/>
    <mergeCell ref="A465:A469"/>
    <mergeCell ref="A470:A474"/>
    <mergeCell ref="A645:A649"/>
    <mergeCell ref="B645:B649"/>
    <mergeCell ref="C645:C649"/>
    <mergeCell ref="D645:D649"/>
    <mergeCell ref="E645:E649"/>
    <mergeCell ref="A640:A644"/>
    <mergeCell ref="B640:B644"/>
    <mergeCell ref="C640:C644"/>
    <mergeCell ref="D640:D644"/>
    <mergeCell ref="E640:E644"/>
    <mergeCell ref="A660:A664"/>
    <mergeCell ref="B660:B664"/>
    <mergeCell ref="C660:C664"/>
    <mergeCell ref="D660:D664"/>
    <mergeCell ref="E660:E664"/>
    <mergeCell ref="A650:A654"/>
    <mergeCell ref="B650:E654"/>
    <mergeCell ref="A655:A659"/>
    <mergeCell ref="B655:B659"/>
    <mergeCell ref="C655:C659"/>
    <mergeCell ref="D655:D659"/>
    <mergeCell ref="E655:E659"/>
    <mergeCell ref="A670:A674"/>
    <mergeCell ref="B670:B674"/>
    <mergeCell ref="C670:C674"/>
    <mergeCell ref="D670:D674"/>
    <mergeCell ref="E670:E674"/>
    <mergeCell ref="A665:A669"/>
    <mergeCell ref="B665:B669"/>
    <mergeCell ref="C665:C669"/>
    <mergeCell ref="D665:D669"/>
    <mergeCell ref="E665:E669"/>
    <mergeCell ref="A685:A689"/>
    <mergeCell ref="B685:B689"/>
    <mergeCell ref="C685:C689"/>
    <mergeCell ref="D685:D689"/>
    <mergeCell ref="E685:E689"/>
    <mergeCell ref="A675:A679"/>
    <mergeCell ref="B675:E679"/>
    <mergeCell ref="A680:A684"/>
    <mergeCell ref="B680:B684"/>
    <mergeCell ref="C680:C684"/>
    <mergeCell ref="D680:D684"/>
    <mergeCell ref="E680:E684"/>
    <mergeCell ref="C705:C709"/>
    <mergeCell ref="D705:D709"/>
    <mergeCell ref="E705:E709"/>
    <mergeCell ref="A700:A704"/>
    <mergeCell ref="B700:B704"/>
    <mergeCell ref="C700:C704"/>
    <mergeCell ref="D700:D704"/>
    <mergeCell ref="E700:E704"/>
    <mergeCell ref="A690:A694"/>
    <mergeCell ref="B690:E694"/>
    <mergeCell ref="A695:A699"/>
    <mergeCell ref="B695:B699"/>
    <mergeCell ref="C695:C699"/>
    <mergeCell ref="D695:D699"/>
    <mergeCell ref="E695:E699"/>
    <mergeCell ref="A475:E479"/>
    <mergeCell ref="A480:A484"/>
    <mergeCell ref="B480:E484"/>
    <mergeCell ref="A485:A489"/>
    <mergeCell ref="B485:E489"/>
    <mergeCell ref="A720:A724"/>
    <mergeCell ref="B720:E724"/>
    <mergeCell ref="A725:A729"/>
    <mergeCell ref="B725:B729"/>
    <mergeCell ref="C725:C729"/>
    <mergeCell ref="D725:D729"/>
    <mergeCell ref="E725:E729"/>
    <mergeCell ref="A715:A719"/>
    <mergeCell ref="B715:B719"/>
    <mergeCell ref="C715:C719"/>
    <mergeCell ref="D715:D719"/>
    <mergeCell ref="E715:E719"/>
    <mergeCell ref="A710:A714"/>
    <mergeCell ref="B710:B714"/>
    <mergeCell ref="C710:C714"/>
    <mergeCell ref="D710:D714"/>
    <mergeCell ref="E710:E714"/>
    <mergeCell ref="A705:A709"/>
    <mergeCell ref="B705:B709"/>
    <mergeCell ref="A495:A499"/>
    <mergeCell ref="B495:E499"/>
    <mergeCell ref="A500:A504"/>
    <mergeCell ref="B500:B504"/>
    <mergeCell ref="C500:C504"/>
    <mergeCell ref="D500:D504"/>
    <mergeCell ref="E500:E504"/>
    <mergeCell ref="A490:A494"/>
    <mergeCell ref="B490:B494"/>
    <mergeCell ref="C490:C494"/>
    <mergeCell ref="D490:D494"/>
    <mergeCell ref="E490:E494"/>
    <mergeCell ref="A520:A524"/>
    <mergeCell ref="B520:B524"/>
    <mergeCell ref="C520:C524"/>
    <mergeCell ref="D520:D524"/>
    <mergeCell ref="E520:E524"/>
    <mergeCell ref="A505:A509"/>
    <mergeCell ref="B505:B509"/>
    <mergeCell ref="C505:C509"/>
    <mergeCell ref="D505:D509"/>
    <mergeCell ref="E505:E509"/>
    <mergeCell ref="A515:A519"/>
    <mergeCell ref="B515:B519"/>
    <mergeCell ref="C515:C519"/>
    <mergeCell ref="D515:D519"/>
    <mergeCell ref="E515:E519"/>
    <mergeCell ref="A510:A514"/>
    <mergeCell ref="B510:B514"/>
    <mergeCell ref="C510:C514"/>
    <mergeCell ref="D510:D514"/>
    <mergeCell ref="E510:E514"/>
    <mergeCell ref="A80:A84"/>
    <mergeCell ref="B80:B84"/>
    <mergeCell ref="D80:D84"/>
    <mergeCell ref="E80:E84"/>
    <mergeCell ref="A85:A89"/>
    <mergeCell ref="B85:B89"/>
    <mergeCell ref="D85:D89"/>
    <mergeCell ref="E85:E89"/>
    <mergeCell ref="C80:C84"/>
    <mergeCell ref="C85:C89"/>
    <mergeCell ref="A100:A104"/>
    <mergeCell ref="B100:B104"/>
    <mergeCell ref="D100:D104"/>
    <mergeCell ref="E100:E104"/>
    <mergeCell ref="A105:A109"/>
    <mergeCell ref="B105:B109"/>
    <mergeCell ref="D105:D109"/>
    <mergeCell ref="E105:E109"/>
    <mergeCell ref="C100:C104"/>
    <mergeCell ref="C105:C109"/>
    <mergeCell ref="A120:A124"/>
    <mergeCell ref="B120:B124"/>
    <mergeCell ref="D120:D124"/>
    <mergeCell ref="E120:E124"/>
    <mergeCell ref="A125:A129"/>
    <mergeCell ref="B125:E129"/>
    <mergeCell ref="C120:C124"/>
    <mergeCell ref="A110:A114"/>
    <mergeCell ref="B110:E114"/>
    <mergeCell ref="A115:A119"/>
    <mergeCell ref="B115:B119"/>
    <mergeCell ref="D115:D119"/>
    <mergeCell ref="E115:E119"/>
    <mergeCell ref="C115:C119"/>
    <mergeCell ref="A355:E359"/>
    <mergeCell ref="A360:A364"/>
    <mergeCell ref="B360:E364"/>
    <mergeCell ref="A365:A369"/>
    <mergeCell ref="B365:B369"/>
    <mergeCell ref="C365:C369"/>
    <mergeCell ref="D365:D369"/>
    <mergeCell ref="E365:E369"/>
    <mergeCell ref="A130:A134"/>
    <mergeCell ref="B130:B134"/>
    <mergeCell ref="D130:D134"/>
    <mergeCell ref="E130:E134"/>
    <mergeCell ref="A135:A139"/>
    <mergeCell ref="B135:B139"/>
    <mergeCell ref="D135:D139"/>
    <mergeCell ref="E135:E139"/>
    <mergeCell ref="C130:C134"/>
    <mergeCell ref="C135:C139"/>
    <mergeCell ref="C160:C164"/>
    <mergeCell ref="D160:D164"/>
    <mergeCell ref="E160:E164"/>
    <mergeCell ref="D185:D189"/>
    <mergeCell ref="E185:E189"/>
    <mergeCell ref="A190:A194"/>
    <mergeCell ref="A50:E54"/>
    <mergeCell ref="A55:A59"/>
    <mergeCell ref="B55:E59"/>
    <mergeCell ref="A370:A374"/>
    <mergeCell ref="B375:B379"/>
    <mergeCell ref="C375:C379"/>
    <mergeCell ref="D375:D379"/>
    <mergeCell ref="E375:E379"/>
    <mergeCell ref="A375:A379"/>
    <mergeCell ref="B370:B374"/>
    <mergeCell ref="C370:C374"/>
    <mergeCell ref="D370:D374"/>
    <mergeCell ref="E370:E374"/>
    <mergeCell ref="A165:E169"/>
    <mergeCell ref="A170:A174"/>
    <mergeCell ref="B170:E174"/>
    <mergeCell ref="A180:A184"/>
    <mergeCell ref="B180:B184"/>
    <mergeCell ref="C180:C184"/>
    <mergeCell ref="D180:D184"/>
    <mergeCell ref="E180:E184"/>
    <mergeCell ref="A185:A189"/>
    <mergeCell ref="B185:B189"/>
    <mergeCell ref="C185:C189"/>
    <mergeCell ref="A385:A389"/>
    <mergeCell ref="B390:B394"/>
    <mergeCell ref="C390:C394"/>
    <mergeCell ref="D390:D394"/>
    <mergeCell ref="E390:E394"/>
    <mergeCell ref="A390:A394"/>
    <mergeCell ref="B380:B384"/>
    <mergeCell ref="C380:C384"/>
    <mergeCell ref="D380:D384"/>
    <mergeCell ref="E380:E384"/>
    <mergeCell ref="A380:A384"/>
    <mergeCell ref="B385:B389"/>
    <mergeCell ref="C385:C389"/>
    <mergeCell ref="D385:D389"/>
    <mergeCell ref="E385:E389"/>
    <mergeCell ref="A400:A404"/>
    <mergeCell ref="B405:B409"/>
    <mergeCell ref="C405:C409"/>
    <mergeCell ref="D405:D409"/>
    <mergeCell ref="E405:E409"/>
    <mergeCell ref="A405:A409"/>
    <mergeCell ref="B395:B399"/>
    <mergeCell ref="C395:C399"/>
    <mergeCell ref="D395:D399"/>
    <mergeCell ref="E395:E399"/>
    <mergeCell ref="A395:A399"/>
    <mergeCell ref="B400:B404"/>
    <mergeCell ref="C400:C404"/>
    <mergeCell ref="D400:D404"/>
    <mergeCell ref="E400:E404"/>
    <mergeCell ref="B410:B414"/>
    <mergeCell ref="C410:C414"/>
    <mergeCell ref="D410:D414"/>
    <mergeCell ref="E410:E414"/>
    <mergeCell ref="A410:A414"/>
    <mergeCell ref="B415:B419"/>
    <mergeCell ref="C415:C419"/>
    <mergeCell ref="D415:D419"/>
    <mergeCell ref="E415:E419"/>
    <mergeCell ref="A425:A429"/>
    <mergeCell ref="B425:E429"/>
    <mergeCell ref="A430:A434"/>
    <mergeCell ref="B430:B434"/>
    <mergeCell ref="C430:C434"/>
    <mergeCell ref="D430:D434"/>
    <mergeCell ref="E430:E434"/>
    <mergeCell ref="A415:A419"/>
    <mergeCell ref="B420:B424"/>
    <mergeCell ref="C420:C424"/>
    <mergeCell ref="D420:D424"/>
    <mergeCell ref="E420:E424"/>
    <mergeCell ref="A420:A424"/>
    <mergeCell ref="B435:B439"/>
    <mergeCell ref="C435:C439"/>
    <mergeCell ref="D435:D439"/>
    <mergeCell ref="E435:E439"/>
    <mergeCell ref="A435:A439"/>
    <mergeCell ref="B440:B444"/>
    <mergeCell ref="C440:C444"/>
    <mergeCell ref="D440:D444"/>
    <mergeCell ref="E440:E444"/>
    <mergeCell ref="B450:B454"/>
    <mergeCell ref="C450:C454"/>
    <mergeCell ref="D450:D454"/>
    <mergeCell ref="E450:E454"/>
    <mergeCell ref="A450:A454"/>
    <mergeCell ref="A440:A444"/>
    <mergeCell ref="B445:B449"/>
    <mergeCell ref="C445:C449"/>
    <mergeCell ref="D445:D449"/>
    <mergeCell ref="E445:E449"/>
    <mergeCell ref="A445:A449"/>
    <mergeCell ref="A220:E224"/>
    <mergeCell ref="A225:A229"/>
    <mergeCell ref="B225:B229"/>
    <mergeCell ref="C225:C229"/>
    <mergeCell ref="D225:D229"/>
    <mergeCell ref="E225:E229"/>
    <mergeCell ref="A175:A179"/>
    <mergeCell ref="B175:B179"/>
    <mergeCell ref="C175:C179"/>
    <mergeCell ref="D175:D179"/>
    <mergeCell ref="E175:E179"/>
    <mergeCell ref="E205:E209"/>
    <mergeCell ref="A210:A214"/>
    <mergeCell ref="B210:B214"/>
    <mergeCell ref="C210:C214"/>
    <mergeCell ref="D210:D214"/>
    <mergeCell ref="E210:E214"/>
    <mergeCell ref="A215:A219"/>
    <mergeCell ref="B215:B219"/>
    <mergeCell ref="C215:C219"/>
    <mergeCell ref="D215:D219"/>
    <mergeCell ref="E215:E219"/>
    <mergeCell ref="B190:B194"/>
    <mergeCell ref="C190:C194"/>
    <mergeCell ref="A605:E609"/>
    <mergeCell ref="A610:A614"/>
    <mergeCell ref="B610:E614"/>
    <mergeCell ref="A615:A619"/>
    <mergeCell ref="B615:B619"/>
    <mergeCell ref="C615:C619"/>
    <mergeCell ref="D615:D619"/>
    <mergeCell ref="E615:E619"/>
    <mergeCell ref="A620:A624"/>
    <mergeCell ref="B620:B624"/>
    <mergeCell ref="C620:C624"/>
    <mergeCell ref="D620:D624"/>
    <mergeCell ref="E620:E624"/>
    <mergeCell ref="A230:E234"/>
    <mergeCell ref="A235:A239"/>
    <mergeCell ref="B235:E239"/>
    <mergeCell ref="A240:A244"/>
    <mergeCell ref="B240:B244"/>
    <mergeCell ref="C240:C244"/>
    <mergeCell ref="D240:D244"/>
    <mergeCell ref="E240:E244"/>
    <mergeCell ref="A245:A249"/>
    <mergeCell ref="B245:B249"/>
    <mergeCell ref="C245:C249"/>
    <mergeCell ref="D245:D249"/>
    <mergeCell ref="E245:E249"/>
    <mergeCell ref="A250:A254"/>
    <mergeCell ref="B250:B254"/>
    <mergeCell ref="C250:C254"/>
    <mergeCell ref="D250:D254"/>
    <mergeCell ref="E250:E254"/>
    <mergeCell ref="A255:A259"/>
    <mergeCell ref="B255:B259"/>
    <mergeCell ref="C255:C259"/>
    <mergeCell ref="D255:D259"/>
    <mergeCell ref="E255:E259"/>
    <mergeCell ref="A260:A264"/>
    <mergeCell ref="B260:B264"/>
    <mergeCell ref="C260:C264"/>
    <mergeCell ref="D260:D264"/>
    <mergeCell ref="E260:E264"/>
    <mergeCell ref="A265:A269"/>
    <mergeCell ref="B265:B269"/>
    <mergeCell ref="C265:C269"/>
    <mergeCell ref="D265:D269"/>
    <mergeCell ref="E265:E269"/>
    <mergeCell ref="A270:A274"/>
    <mergeCell ref="B270:E274"/>
    <mergeCell ref="A275:A279"/>
    <mergeCell ref="B275:B279"/>
    <mergeCell ref="C275:C279"/>
    <mergeCell ref="D275:D279"/>
    <mergeCell ref="E275:E279"/>
    <mergeCell ref="A280:A284"/>
    <mergeCell ref="B280:E284"/>
    <mergeCell ref="A285:A289"/>
    <mergeCell ref="B285:B289"/>
    <mergeCell ref="C285:C289"/>
    <mergeCell ref="D285:D289"/>
    <mergeCell ref="E285:E289"/>
    <mergeCell ref="A290:A294"/>
    <mergeCell ref="B290:E294"/>
    <mergeCell ref="A295:A299"/>
    <mergeCell ref="B295:B299"/>
    <mergeCell ref="C295:C299"/>
    <mergeCell ref="D295:D299"/>
    <mergeCell ref="E295:E299"/>
    <mergeCell ref="A300:A304"/>
    <mergeCell ref="B300:E304"/>
    <mergeCell ref="A305:A309"/>
    <mergeCell ref="B305:B309"/>
    <mergeCell ref="C305:C309"/>
    <mergeCell ref="D305:D309"/>
    <mergeCell ref="E305:E309"/>
    <mergeCell ref="A310:A314"/>
    <mergeCell ref="B310:B314"/>
    <mergeCell ref="C310:C314"/>
    <mergeCell ref="D310:D314"/>
    <mergeCell ref="E310:E314"/>
  </mergeCells>
  <pageMargins left="0.59055118110236227" right="0.19685039370078741" top="0.19685039370078741" bottom="0.19685039370078741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User</cp:lastModifiedBy>
  <dcterms:created xsi:type="dcterms:W3CDTF">2019-03-06T13:37:41Z</dcterms:created>
  <dcterms:modified xsi:type="dcterms:W3CDTF">2019-07-24T07:40:20Z</dcterms:modified>
</cp:coreProperties>
</file>